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epcic\Desktop\"/>
    </mc:Choice>
  </mc:AlternateContent>
  <xr:revisionPtr revIDLastSave="0" documentId="8_{8578D569-0925-493B-B4AB-4FF0FA0301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50" i="1" l="1"/>
  <c r="H142" i="1"/>
  <c r="H141" i="1"/>
  <c r="H136" i="1"/>
  <c r="H135" i="1"/>
  <c r="H128" i="1"/>
  <c r="H127" i="1"/>
  <c r="H125" i="1"/>
  <c r="H120" i="1"/>
  <c r="H119" i="1"/>
  <c r="H112" i="1"/>
  <c r="H110" i="1"/>
  <c r="H109" i="1"/>
  <c r="H108" i="1"/>
  <c r="H105" i="1"/>
  <c r="H102" i="1"/>
  <c r="H99" i="1"/>
  <c r="H98" i="1"/>
  <c r="H95" i="1"/>
  <c r="H94" i="1"/>
  <c r="H87" i="1"/>
  <c r="H86" i="1"/>
  <c r="H79" i="1"/>
  <c r="H78" i="1"/>
  <c r="H71" i="1"/>
  <c r="H70" i="1"/>
  <c r="H63" i="1"/>
  <c r="H62" i="1"/>
  <c r="H58" i="1"/>
  <c r="H57" i="1"/>
  <c r="H56" i="1"/>
  <c r="H55" i="1"/>
  <c r="H53" i="1"/>
  <c r="H48" i="1"/>
  <c r="H37" i="1"/>
  <c r="H36" i="1"/>
  <c r="H35" i="1"/>
  <c r="H32" i="1"/>
  <c r="H30" i="1"/>
  <c r="H29" i="1"/>
  <c r="H21" i="1"/>
  <c r="H20" i="1"/>
  <c r="H13" i="1"/>
  <c r="H12" i="1"/>
  <c r="G149" i="1"/>
  <c r="H149" i="1" s="1"/>
  <c r="G148" i="1"/>
  <c r="H148" i="1" s="1"/>
  <c r="G147" i="1"/>
  <c r="H147" i="1" s="1"/>
  <c r="G146" i="1"/>
  <c r="H146" i="1" s="1"/>
  <c r="G145" i="1"/>
  <c r="H145" i="1" s="1"/>
  <c r="G144" i="1"/>
  <c r="H144" i="1" s="1"/>
  <c r="G143" i="1"/>
  <c r="H143" i="1" s="1"/>
  <c r="G140" i="1"/>
  <c r="H140" i="1" s="1"/>
  <c r="G139" i="1"/>
  <c r="H139" i="1" s="1"/>
  <c r="G138" i="1"/>
  <c r="H138" i="1" s="1"/>
  <c r="G137" i="1"/>
  <c r="H137" i="1" s="1"/>
  <c r="G136" i="1"/>
  <c r="G135" i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G127" i="1"/>
  <c r="G126" i="1"/>
  <c r="H126" i="1" s="1"/>
  <c r="G124" i="1"/>
  <c r="H124" i="1" s="1"/>
  <c r="G123" i="1"/>
  <c r="H123" i="1" s="1"/>
  <c r="G122" i="1"/>
  <c r="H122" i="1" s="1"/>
  <c r="G121" i="1"/>
  <c r="H121" i="1" s="1"/>
  <c r="G120" i="1"/>
  <c r="G119" i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G107" i="1"/>
  <c r="H107" i="1" s="1"/>
  <c r="G106" i="1"/>
  <c r="H106" i="1" s="1"/>
  <c r="G104" i="1"/>
  <c r="H104" i="1" s="1"/>
  <c r="G103" i="1"/>
  <c r="H103" i="1" s="1"/>
  <c r="G101" i="1"/>
  <c r="H101" i="1" s="1"/>
  <c r="G100" i="1"/>
  <c r="H100" i="1" s="1"/>
  <c r="G97" i="1"/>
  <c r="H97" i="1" s="1"/>
  <c r="G96" i="1"/>
  <c r="H96" i="1" s="1"/>
  <c r="G95" i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G86" i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G78" i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G70" i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G62" i="1"/>
  <c r="G61" i="1"/>
  <c r="H61" i="1" s="1"/>
  <c r="G60" i="1"/>
  <c r="H60" i="1" s="1"/>
  <c r="G54" i="1"/>
  <c r="H54" i="1" s="1"/>
  <c r="G53" i="1"/>
  <c r="G52" i="1"/>
  <c r="H52" i="1" s="1"/>
  <c r="G51" i="1"/>
  <c r="H51" i="1" s="1"/>
  <c r="G50" i="1"/>
  <c r="H50" i="1" s="1"/>
  <c r="G49" i="1"/>
  <c r="H49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4" i="1"/>
  <c r="H34" i="1" s="1"/>
  <c r="G33" i="1"/>
  <c r="H33" i="1" s="1"/>
  <c r="G31" i="1"/>
  <c r="H31" i="1" s="1"/>
  <c r="G30" i="1"/>
  <c r="G29" i="1"/>
  <c r="G28" i="1"/>
  <c r="H28" i="1" s="1"/>
  <c r="G27" i="1"/>
  <c r="H27" i="1" s="1"/>
  <c r="G26" i="1"/>
  <c r="H26" i="1" s="1"/>
  <c r="G24" i="1"/>
  <c r="H24" i="1" s="1"/>
  <c r="G23" i="1"/>
  <c r="H23" i="1" s="1"/>
  <c r="G22" i="1"/>
  <c r="H22" i="1" s="1"/>
  <c r="G21" i="1"/>
  <c r="G20" i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G12" i="1"/>
  <c r="G11" i="1"/>
  <c r="A151" i="1"/>
  <c r="A108" i="1"/>
  <c r="A56" i="1"/>
  <c r="B113" i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3" i="1" s="1"/>
  <c r="B144" i="1" s="1"/>
  <c r="B145" i="1" s="1"/>
  <c r="B146" i="1" s="1"/>
  <c r="B147" i="1" s="1"/>
  <c r="B148" i="1" s="1"/>
  <c r="B149" i="1" s="1"/>
  <c r="B150" i="1" s="1"/>
  <c r="B61" i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l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A150" i="1" l="1"/>
  <c r="A150" i="1" a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<sst xmlns="http://schemas.openxmlformats.org/spreadsheetml/2006/main" count="298" uniqueCount="163">
  <si>
    <t>ITEM</t>
  </si>
  <si>
    <t>NO.</t>
  </si>
  <si>
    <t>DESCRIPTION</t>
  </si>
  <si>
    <t>QUANTITY</t>
  </si>
  <si>
    <t>UNIT</t>
  </si>
  <si>
    <t>UNIT PRICE</t>
  </si>
  <si>
    <t>Public Works</t>
  </si>
  <si>
    <t>STREETS</t>
  </si>
  <si>
    <t>GRADING</t>
  </si>
  <si>
    <t>CONCRETE</t>
  </si>
  <si>
    <t>WALLS</t>
  </si>
  <si>
    <t>2 ½" A.C. PAVING</t>
  </si>
  <si>
    <t>3" A.C. PAVING</t>
  </si>
  <si>
    <t>4" AGGREGATE BASE</t>
  </si>
  <si>
    <t>FOG SEAL</t>
  </si>
  <si>
    <t>SLURRY SEALS</t>
  </si>
  <si>
    <t>CHIP SEAL</t>
  </si>
  <si>
    <t>¾" OPEN GRADE</t>
  </si>
  <si>
    <t>4" DECOMPOSED GRANITE</t>
  </si>
  <si>
    <t>12" SELECT SUB-BASE</t>
  </si>
  <si>
    <t>6" SELECT SUB-BASE</t>
  </si>
  <si>
    <t>ROADWAY</t>
  </si>
  <si>
    <t>ON-SITE</t>
  </si>
  <si>
    <t>REVEGETATION</t>
  </si>
  <si>
    <t>CURB &amp; GUTTER W/ BASE</t>
  </si>
  <si>
    <t>MEDIAN CURB W/ BASE</t>
  </si>
  <si>
    <t>DRIVEWAY APRON</t>
  </si>
  <si>
    <t>VALLEY GUTTER</t>
  </si>
  <si>
    <t>LONGITUDINAL VALLEY CENTER</t>
  </si>
  <si>
    <t>DRAINAGE SWALE</t>
  </si>
  <si>
    <t>PARKING BUMPER</t>
  </si>
  <si>
    <t>HANDICAP RAMP</t>
  </si>
  <si>
    <t>SOUND BARRIER 8'-10'</t>
  </si>
  <si>
    <t>4" A.C. PAVING</t>
  </si>
  <si>
    <t>5" A.C. PAVING</t>
  </si>
  <si>
    <t>6" A.C. PAVING</t>
  </si>
  <si>
    <t>7" A.C. PAVING</t>
  </si>
  <si>
    <t>8" A.C. PAVING</t>
  </si>
  <si>
    <t>5" AGGREGATE BASE</t>
  </si>
  <si>
    <t>6" AGGREGATE BASE</t>
  </si>
  <si>
    <t>8" AGGREGATE BASE</t>
  </si>
  <si>
    <t>10" AGGREGATE BASE</t>
  </si>
  <si>
    <t>12" AGGREGATE BASE</t>
  </si>
  <si>
    <t>STORM DRAIN</t>
  </si>
  <si>
    <t>DITCH</t>
  </si>
  <si>
    <t>MISC.</t>
  </si>
  <si>
    <t>SANITARY SEWER</t>
  </si>
  <si>
    <t>ONSITE WATER</t>
  </si>
  <si>
    <t>PUBLIC UTILITIES</t>
  </si>
  <si>
    <t>ENG. AS BUILTS</t>
  </si>
  <si>
    <t>MANHOLE TYPE 1B 60" DIAMETER</t>
  </si>
  <si>
    <t>MANHOLE TYPE 1 48" DIAMETER</t>
  </si>
  <si>
    <t>CATCH BASIN TYPE 1</t>
  </si>
  <si>
    <t>CATCH BASIN TYPE 3</t>
  </si>
  <si>
    <t>SIDEWALK DRAIN</t>
  </si>
  <si>
    <t>YARD DRAIN</t>
  </si>
  <si>
    <t>CMP RISER W/ GRATE</t>
  </si>
  <si>
    <t>LATERAL 10" DIAMETER</t>
  </si>
  <si>
    <t>STORM DRAIN 12" DIAMETER</t>
  </si>
  <si>
    <t>STORM DRAIN 15" DIAMETER</t>
  </si>
  <si>
    <t>STORM DRAIN 18" DIAMETER</t>
  </si>
  <si>
    <t>STORM DRAIN 21" DIAMETER RCP</t>
  </si>
  <si>
    <t>STORM DRAIN 24" DIAMETER RCP</t>
  </si>
  <si>
    <t>STORM DRAIN 27" DIAMETER RCP</t>
  </si>
  <si>
    <t>STORM DRAIN 30" DIAMETER RCP</t>
  </si>
  <si>
    <t>STORM DRAIN 36" DIAMETER RCP</t>
  </si>
  <si>
    <t>STORM DRAIN 42" DIAMETER RCP</t>
  </si>
  <si>
    <t>STORM DRAIN 48" DIAMETER RCP</t>
  </si>
  <si>
    <t>STORM DRAIN 54" DIAMETER RCP</t>
  </si>
  <si>
    <t>STORM DRAIN 60" DIAMETER RCP</t>
  </si>
  <si>
    <t>STORM DRAIN 72" DIAMETER RCP</t>
  </si>
  <si>
    <t>ROCK RIP RAP 6"-12" DEPTH</t>
  </si>
  <si>
    <t>ROCK RIP RAP 8"-16" DEPTH</t>
  </si>
  <si>
    <t>ROCK RIP RAP 18"-24" DEPTH</t>
  </si>
  <si>
    <t>DOUBLE HEADWALL 36"</t>
  </si>
  <si>
    <t>ROCKERY HEADWALL 36"</t>
  </si>
  <si>
    <t>TRASH RACK 24" &amp; SMALLER</t>
  </si>
  <si>
    <t>TRASH RACK 27"-54"</t>
  </si>
  <si>
    <t>FLARED END SECTION 12"</t>
  </si>
  <si>
    <t>FLARED END SECTION 18"</t>
  </si>
  <si>
    <t>FLARED END SECTION 24"</t>
  </si>
  <si>
    <t>FLARED END SECTION 30"</t>
  </si>
  <si>
    <t>OFFSITE INTERCEPTOR CHANNEL</t>
  </si>
  <si>
    <t>REGRADE DRAINAGE CHANNEL</t>
  </si>
  <si>
    <t>DETENTION POND</t>
  </si>
  <si>
    <t>STREET SIGNS</t>
  </si>
  <si>
    <t>TRAFFIC CONTROL SIGNS</t>
  </si>
  <si>
    <t>SURVEY MONUMENTS</t>
  </si>
  <si>
    <t>END OF ROAD MARKERS</t>
  </si>
  <si>
    <t>DITCH FENCING 72"</t>
  </si>
  <si>
    <t>FINAL PROPERTY CORNERS</t>
  </si>
  <si>
    <t>4" DG PATH</t>
  </si>
  <si>
    <t>MANHOLE TYPE 1A 48" DIAMETER</t>
  </si>
  <si>
    <t>MANHOLE TYPE 1A 60" DIAMETER</t>
  </si>
  <si>
    <t>MANHOLE TYPE 3 48" DIAMETER</t>
  </si>
  <si>
    <t>DROP MANHOLE 60" DIAMETER</t>
  </si>
  <si>
    <t>SERVICE LATERAL 4" DIAMETER</t>
  </si>
  <si>
    <t>CONDO SERVICE MAIN 6" DIAMETER</t>
  </si>
  <si>
    <t>CLEANOUT</t>
  </si>
  <si>
    <t>SEWER MAIN 8" DIAMETER</t>
  </si>
  <si>
    <t>SEWER MAIN 10" DIAMETER</t>
  </si>
  <si>
    <t>SEWER MAIN 12" DIAMETER</t>
  </si>
  <si>
    <t>SEWER MAIN 15" DIAMETER</t>
  </si>
  <si>
    <t>SEWER MAIN 18" DIAMETER</t>
  </si>
  <si>
    <t>JACK &amp; BORE</t>
  </si>
  <si>
    <t>6" WATERLINE</t>
  </si>
  <si>
    <t>8" WATERLINE</t>
  </si>
  <si>
    <t>10" WATERLINE</t>
  </si>
  <si>
    <t>12" WATERLINE</t>
  </si>
  <si>
    <t>6" GATE VALVE</t>
  </si>
  <si>
    <t>8" GATE VALVE</t>
  </si>
  <si>
    <t>10" GATE VALVE</t>
  </si>
  <si>
    <t>12" GATE VALVE</t>
  </si>
  <si>
    <t>FLUSH VALVE ASSEMBLY</t>
  </si>
  <si>
    <t>AIR RELEASE ASSEMBLY</t>
  </si>
  <si>
    <t>FIRE HYDRANT ASSEMBLY</t>
  </si>
  <si>
    <t>SINGLE SERVICE</t>
  </si>
  <si>
    <t>DOUBLE SERVICE</t>
  </si>
  <si>
    <t>PRV</t>
  </si>
  <si>
    <t>TRENCHES*</t>
  </si>
  <si>
    <t>AS-BUILTS</t>
  </si>
  <si>
    <t>S.F.</t>
  </si>
  <si>
    <t>ACRE</t>
  </si>
  <si>
    <t>L.F.</t>
  </si>
  <si>
    <t>EACH</t>
  </si>
  <si>
    <t>L.S.</t>
  </si>
  <si>
    <t>C.Y.</t>
  </si>
  <si>
    <t>SIDEWALK 5 FOOT WIDE WITH BASE</t>
  </si>
  <si>
    <t>RETAINING WALL 4'-6' (Conc or Block)</t>
  </si>
  <si>
    <t>RETAINING WALL 7'-8' (Conc or Block)</t>
  </si>
  <si>
    <t>SOUND BARRIER 6'-7'</t>
  </si>
  <si>
    <t>ROCKERY WALL* 0'-3'</t>
  </si>
  <si>
    <t>ROCKERY WALL* 4'-6'</t>
  </si>
  <si>
    <t xml:space="preserve">  *Includes Stacked Rock, Keystone wall, etc.</t>
  </si>
  <si>
    <t>SIDEWALK 4 FOOT WIDE WITH BASE</t>
  </si>
  <si>
    <t>TRANSFORMER PADS AND GRADING OF DIRT PAD FOR TRANSFORMER</t>
  </si>
  <si>
    <t>ENG. TESTING</t>
  </si>
  <si>
    <t>CATCH BASIN TYPE 1-A</t>
  </si>
  <si>
    <t>ALL TESTING AS NECESSARY</t>
  </si>
  <si>
    <t>OFFSITE ROADWAY TESTING AS NECESSARY</t>
  </si>
  <si>
    <t>EACH LOT</t>
  </si>
  <si>
    <t>STREETLIGHTS (INCLUDING CONDUIT, TRANSFORMER, AND WIRE)</t>
  </si>
  <si>
    <r>
      <t>BMP'S</t>
    </r>
    <r>
      <rPr>
        <sz val="8"/>
        <rFont val="Arial Narrow"/>
        <family val="2"/>
      </rPr>
      <t>-INSTALLATION &amp; MAINTENANCE</t>
    </r>
  </si>
  <si>
    <t xml:space="preserve">PROJECT: </t>
  </si>
  <si>
    <t>DEVELOPER:</t>
  </si>
  <si>
    <t>NO.LOTS/UNITS:</t>
  </si>
  <si>
    <t>AREA (Acres):</t>
  </si>
  <si>
    <t>DATE ON PLANS:</t>
  </si>
  <si>
    <t>PREPARED BY:</t>
  </si>
  <si>
    <t>ENG. FIRM:</t>
  </si>
  <si>
    <t>CATCH BASIN TYPE 4R</t>
  </si>
  <si>
    <t>WASHOE COUNTY INSPECTION</t>
  </si>
  <si>
    <t>WASHOE COUNTY CSD INSPECTION</t>
  </si>
  <si>
    <t>8" D.I. WATERLINE</t>
  </si>
  <si>
    <t>10" D.I. WATERLINE</t>
  </si>
  <si>
    <t>12" D.I. WATERLINE</t>
  </si>
  <si>
    <t>EMERGENCY ACCESS GATE</t>
  </si>
  <si>
    <r>
      <t>ENGINEERING COST SCHEDULE (</t>
    </r>
    <r>
      <rPr>
        <sz val="10"/>
        <rFont val="Arial Narrow"/>
        <family val="2"/>
      </rPr>
      <t>Continued)</t>
    </r>
  </si>
  <si>
    <t>WASHOE COUNTY COMMUNITY SERVICES DEPARTMENT</t>
  </si>
  <si>
    <t>ENGINEERING COST SCHEDULE/INSPECTION FEE ESTIMATE WORKSHEET</t>
  </si>
  <si>
    <t>ref Exhibit A</t>
  </si>
  <si>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UNIT PRICES UPDATED JANUARY 2024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</si>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</sst>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164" fontId="6" fillId="0" borderId="2" xfId="0" applyNumberFormat="1" applyFont="1" applyBorder="1"/>
    <xf numFmtId="0" fontId="4" fillId="0" borderId="0" xfId="0" applyFont="1" applyAlignment="1">
      <alignment horizontal="center"/>
    </xf>
    <xf numFmtId="164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164" fontId="6" fillId="0" borderId="0" xfId="0" applyNumberFormat="1" applyFont="1" applyBorder="1"/>
    <xf numFmtId="0" fontId="6" fillId="0" borderId="2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 horizontal="center"/>
      <protection locked="0"/>
    </xf>
    <xf numFmtId="164" fontId="6" fillId="0" borderId="5" xfId="0" applyNumberFormat="1" applyFont="1" applyBorder="1"/>
    <xf numFmtId="164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6"/>
  <sheetViews>
    <sheetView showZeros="0" tabSelected="1" view="pageBreakPreview" zoomScale="145" zoomScaleNormal="100" zoomScaleSheetLayoutView="145" workbookViewId="0">
      <selection activeCell="B8" sqref="B8:C8"/>
    </sheetView>
  </sheetViews>
  <sheetFormatPr defaultColWidth="9.140625" defaultRowHeight="12.75" x14ac:dyDescent="0.2"/>
  <cols>
    <col min="1" max="1" width="17" style="2" bestFit="1" customWidth="1"/>
    <col min="2" max="2" width="4.7109375" style="3" bestFit="1" customWidth="1"/>
    <col min="3" max="3" width="26.7109375" style="1" customWidth="1"/>
    <col min="4" max="4" width="10.140625" style="1" customWidth="1"/>
    <col min="5" max="5" width="10.85546875" style="3" customWidth="1"/>
    <col min="6" max="6" width="12" style="4" hidden="1" customWidth="1"/>
    <col min="7" max="7" width="12" style="4" customWidth="1"/>
    <col min="8" max="8" width="11.5703125" style="1" customWidth="1"/>
    <col min="9" max="16384" width="9.140625" style="1"/>
  </cols>
  <sheetData>
    <row r="1" spans="1:8" x14ac:dyDescent="0.2">
      <c r="A1" s="43" t="s">
        <v>159</v>
      </c>
      <c r="B1" s="43"/>
      <c r="C1" s="43"/>
      <c r="D1" s="43"/>
      <c r="E1" s="43"/>
      <c r="F1" s="43"/>
      <c r="G1" s="27"/>
    </row>
    <row r="2" spans="1:8" x14ac:dyDescent="0.2">
      <c r="A2" s="45" t="s">
        <v>158</v>
      </c>
      <c r="B2" s="45"/>
      <c r="C2" s="45"/>
      <c r="D2" s="45"/>
      <c r="E2" s="45"/>
      <c r="F2" s="45"/>
      <c r="G2" s="32"/>
    </row>
    <row r="3" spans="1:8" x14ac:dyDescent="0.2">
      <c r="A3" s="43" t="s">
        <v>161</v>
      </c>
      <c r="B3" s="43"/>
      <c r="C3" s="43"/>
      <c r="D3" s="43"/>
      <c r="E3" s="43"/>
      <c r="F3" s="43"/>
      <c r="G3" s="27"/>
    </row>
    <row r="4" spans="1:8" x14ac:dyDescent="0.2">
      <c r="A4" s="27"/>
      <c r="B4" s="27"/>
      <c r="C4" s="27"/>
      <c r="D4" s="27"/>
      <c r="E4" s="27"/>
      <c r="F4" s="27"/>
      <c r="G4" s="27"/>
    </row>
    <row r="5" spans="1:8" x14ac:dyDescent="0.2">
      <c r="A5" s="26" t="s">
        <v>143</v>
      </c>
      <c r="B5" s="42"/>
      <c r="C5" s="42"/>
      <c r="D5" s="26" t="s">
        <v>149</v>
      </c>
      <c r="E5" s="26"/>
      <c r="F5" s="42"/>
      <c r="G5" s="42"/>
      <c r="H5" s="42"/>
    </row>
    <row r="6" spans="1:8" x14ac:dyDescent="0.2">
      <c r="A6" s="26" t="s">
        <v>144</v>
      </c>
      <c r="B6" s="42"/>
      <c r="C6" s="42"/>
      <c r="D6" s="26" t="s">
        <v>147</v>
      </c>
      <c r="E6" s="26"/>
      <c r="F6" s="41"/>
      <c r="G6" s="41"/>
      <c r="H6" s="41"/>
    </row>
    <row r="7" spans="1:8" x14ac:dyDescent="0.2">
      <c r="A7" s="26" t="s">
        <v>145</v>
      </c>
      <c r="B7" s="41"/>
      <c r="C7" s="41"/>
      <c r="D7" s="26" t="s">
        <v>148</v>
      </c>
      <c r="E7" s="26"/>
      <c r="F7" s="42"/>
      <c r="G7" s="42"/>
      <c r="H7" s="42"/>
    </row>
    <row r="8" spans="1:8" x14ac:dyDescent="0.2">
      <c r="A8" s="26" t="s">
        <v>146</v>
      </c>
      <c r="B8" s="41"/>
      <c r="C8" s="41"/>
      <c r="D8" s="44"/>
      <c r="E8" s="44"/>
      <c r="F8" s="44"/>
      <c r="G8" s="26"/>
    </row>
    <row r="9" spans="1:8" ht="16.899999999999999" customHeight="1" x14ac:dyDescent="0.2">
      <c r="A9" s="35" t="s">
        <v>6</v>
      </c>
      <c r="B9" s="35"/>
      <c r="C9" s="35"/>
      <c r="D9" s="35"/>
      <c r="E9" s="35"/>
      <c r="F9" s="35"/>
      <c r="G9" s="33"/>
    </row>
    <row r="10" spans="1:8" s="5" customFormat="1" x14ac:dyDescent="0.2">
      <c r="A10" s="24" t="s">
        <v>0</v>
      </c>
      <c r="B10" s="24" t="s">
        <v>1</v>
      </c>
      <c r="C10" s="24" t="s">
        <v>2</v>
      </c>
      <c r="D10" s="24" t="s">
        <v>3</v>
      </c>
      <c r="E10" s="24" t="s">
        <v>4</v>
      </c>
      <c r="F10" s="25" t="s">
        <v>5</v>
      </c>
      <c r="G10" s="49" t="s">
        <v>5</v>
      </c>
      <c r="H10" s="48" t="s">
        <v>162</v>
      </c>
    </row>
    <row r="11" spans="1:8" ht="13.5" x14ac:dyDescent="0.25">
      <c r="A11" s="6" t="s">
        <v>7</v>
      </c>
      <c r="B11" s="18">
        <v>1</v>
      </c>
      <c r="C11" s="8" t="s">
        <v>11</v>
      </c>
      <c r="D11" s="23"/>
      <c r="E11" s="7" t="s">
        <v>121</v>
      </c>
      <c r="F11" s="19">
        <v>2.83</v>
      </c>
      <c r="G11" s="50">
        <f>SUM(F11*0.07)+ F11</f>
        <v>3.0281000000000002</v>
      </c>
      <c r="H11" s="51">
        <f>SUM(D11)*G11</f>
        <v>0</v>
      </c>
    </row>
    <row r="12" spans="1:8" ht="13.5" x14ac:dyDescent="0.25">
      <c r="A12" s="6"/>
      <c r="B12" s="18">
        <f>B11+1</f>
        <v>2</v>
      </c>
      <c r="C12" s="8" t="s">
        <v>12</v>
      </c>
      <c r="D12" s="23"/>
      <c r="E12" s="7" t="s">
        <v>121</v>
      </c>
      <c r="F12" s="19">
        <v>3.11</v>
      </c>
      <c r="G12" s="50">
        <f t="shared" ref="G12:G24" si="0">SUM(F12*0.07)+ F12</f>
        <v>3.3277000000000001</v>
      </c>
      <c r="H12" s="51">
        <f t="shared" ref="H12:H24" si="1">SUM(D12)*G12</f>
        <v>0</v>
      </c>
    </row>
    <row r="13" spans="1:8" ht="13.5" x14ac:dyDescent="0.25">
      <c r="A13" s="6"/>
      <c r="B13" s="18">
        <f>B12+1</f>
        <v>3</v>
      </c>
      <c r="C13" s="8" t="s">
        <v>33</v>
      </c>
      <c r="D13" s="23"/>
      <c r="E13" s="7" t="s">
        <v>121</v>
      </c>
      <c r="F13" s="19">
        <v>3.3</v>
      </c>
      <c r="G13" s="50">
        <f t="shared" si="0"/>
        <v>3.5309999999999997</v>
      </c>
      <c r="H13" s="51">
        <f t="shared" si="1"/>
        <v>0</v>
      </c>
    </row>
    <row r="14" spans="1:8" ht="13.5" x14ac:dyDescent="0.25">
      <c r="A14" s="6"/>
      <c r="B14" s="18">
        <f>B13+1</f>
        <v>4</v>
      </c>
      <c r="C14" s="8" t="s">
        <v>34</v>
      </c>
      <c r="D14" s="23"/>
      <c r="E14" s="7" t="s">
        <v>121</v>
      </c>
      <c r="F14" s="19">
        <v>4.0999999999999996</v>
      </c>
      <c r="G14" s="50">
        <f t="shared" si="0"/>
        <v>4.3869999999999996</v>
      </c>
      <c r="H14" s="51">
        <f t="shared" si="1"/>
        <v>0</v>
      </c>
    </row>
    <row r="15" spans="1:8" ht="13.5" x14ac:dyDescent="0.25">
      <c r="A15" s="6"/>
      <c r="B15" s="18">
        <f t="shared" ref="B15:B54" si="2">B14+1</f>
        <v>5</v>
      </c>
      <c r="C15" s="8" t="s">
        <v>35</v>
      </c>
      <c r="D15" s="23"/>
      <c r="E15" s="7" t="s">
        <v>121</v>
      </c>
      <c r="F15" s="19">
        <v>4.8499999999999996</v>
      </c>
      <c r="G15" s="50">
        <f t="shared" si="0"/>
        <v>5.1894999999999998</v>
      </c>
      <c r="H15" s="51">
        <f t="shared" si="1"/>
        <v>0</v>
      </c>
    </row>
    <row r="16" spans="1:8" ht="13.5" x14ac:dyDescent="0.25">
      <c r="A16" s="6"/>
      <c r="B16" s="18">
        <f t="shared" si="2"/>
        <v>6</v>
      </c>
      <c r="C16" s="8" t="s">
        <v>36</v>
      </c>
      <c r="D16" s="23"/>
      <c r="E16" s="7" t="s">
        <v>121</v>
      </c>
      <c r="F16" s="19">
        <v>5.48</v>
      </c>
      <c r="G16" s="50">
        <f t="shared" si="0"/>
        <v>5.8636000000000008</v>
      </c>
      <c r="H16" s="51">
        <f t="shared" si="1"/>
        <v>0</v>
      </c>
    </row>
    <row r="17" spans="1:8" ht="13.5" x14ac:dyDescent="0.25">
      <c r="A17" s="6"/>
      <c r="B17" s="18">
        <f t="shared" si="2"/>
        <v>7</v>
      </c>
      <c r="C17" s="8" t="s">
        <v>37</v>
      </c>
      <c r="D17" s="23"/>
      <c r="E17" s="7" t="s">
        <v>121</v>
      </c>
      <c r="F17" s="19">
        <v>6.3</v>
      </c>
      <c r="G17" s="50">
        <f t="shared" si="0"/>
        <v>6.7409999999999997</v>
      </c>
      <c r="H17" s="51">
        <f t="shared" si="1"/>
        <v>0</v>
      </c>
    </row>
    <row r="18" spans="1:8" ht="13.5" x14ac:dyDescent="0.25">
      <c r="A18" s="6"/>
      <c r="B18" s="18">
        <f t="shared" si="2"/>
        <v>8</v>
      </c>
      <c r="C18" s="8" t="s">
        <v>13</v>
      </c>
      <c r="D18" s="23"/>
      <c r="E18" s="7" t="s">
        <v>121</v>
      </c>
      <c r="F18" s="19">
        <v>0.89</v>
      </c>
      <c r="G18" s="50">
        <f t="shared" si="0"/>
        <v>0.95230000000000004</v>
      </c>
      <c r="H18" s="51">
        <f t="shared" si="1"/>
        <v>0</v>
      </c>
    </row>
    <row r="19" spans="1:8" ht="13.5" x14ac:dyDescent="0.25">
      <c r="A19" s="6"/>
      <c r="B19" s="18">
        <f t="shared" si="2"/>
        <v>9</v>
      </c>
      <c r="C19" s="8" t="s">
        <v>38</v>
      </c>
      <c r="D19" s="23"/>
      <c r="E19" s="7" t="s">
        <v>121</v>
      </c>
      <c r="F19" s="19">
        <v>1.06</v>
      </c>
      <c r="G19" s="50">
        <f t="shared" si="0"/>
        <v>1.1342000000000001</v>
      </c>
      <c r="H19" s="51">
        <f t="shared" si="1"/>
        <v>0</v>
      </c>
    </row>
    <row r="20" spans="1:8" ht="13.5" x14ac:dyDescent="0.25">
      <c r="A20" s="6"/>
      <c r="B20" s="18">
        <f t="shared" si="2"/>
        <v>10</v>
      </c>
      <c r="C20" s="8" t="s">
        <v>39</v>
      </c>
      <c r="D20" s="23"/>
      <c r="E20" s="7" t="s">
        <v>121</v>
      </c>
      <c r="F20" s="19">
        <v>1.22</v>
      </c>
      <c r="G20" s="50">
        <f t="shared" si="0"/>
        <v>1.3053999999999999</v>
      </c>
      <c r="H20" s="51">
        <f t="shared" si="1"/>
        <v>0</v>
      </c>
    </row>
    <row r="21" spans="1:8" ht="13.5" x14ac:dyDescent="0.25">
      <c r="A21" s="6"/>
      <c r="B21" s="18">
        <f t="shared" si="2"/>
        <v>11</v>
      </c>
      <c r="C21" s="8" t="s">
        <v>40</v>
      </c>
      <c r="D21" s="23"/>
      <c r="E21" s="7" t="s">
        <v>121</v>
      </c>
      <c r="F21" s="19">
        <v>1.56</v>
      </c>
      <c r="G21" s="50">
        <f t="shared" si="0"/>
        <v>1.6692</v>
      </c>
      <c r="H21" s="51">
        <f t="shared" si="1"/>
        <v>0</v>
      </c>
    </row>
    <row r="22" spans="1:8" ht="13.5" x14ac:dyDescent="0.25">
      <c r="A22" s="6"/>
      <c r="B22" s="18">
        <f t="shared" si="2"/>
        <v>12</v>
      </c>
      <c r="C22" s="8" t="s">
        <v>41</v>
      </c>
      <c r="D22" s="23"/>
      <c r="E22" s="7" t="s">
        <v>121</v>
      </c>
      <c r="F22" s="19">
        <v>2.0299999999999998</v>
      </c>
      <c r="G22" s="50">
        <f t="shared" si="0"/>
        <v>2.1720999999999999</v>
      </c>
      <c r="H22" s="51">
        <f t="shared" si="1"/>
        <v>0</v>
      </c>
    </row>
    <row r="23" spans="1:8" ht="13.5" x14ac:dyDescent="0.25">
      <c r="A23" s="6"/>
      <c r="B23" s="18">
        <f t="shared" si="2"/>
        <v>13</v>
      </c>
      <c r="C23" s="8" t="s">
        <v>42</v>
      </c>
      <c r="D23" s="23"/>
      <c r="E23" s="7" t="s">
        <v>121</v>
      </c>
      <c r="F23" s="19">
        <v>2.29</v>
      </c>
      <c r="G23" s="50">
        <f t="shared" si="0"/>
        <v>2.4502999999999999</v>
      </c>
      <c r="H23" s="51">
        <f t="shared" si="1"/>
        <v>0</v>
      </c>
    </row>
    <row r="24" spans="1:8" ht="13.5" x14ac:dyDescent="0.25">
      <c r="A24" s="6"/>
      <c r="B24" s="18">
        <f t="shared" si="2"/>
        <v>14</v>
      </c>
      <c r="C24" s="8" t="s">
        <v>14</v>
      </c>
      <c r="D24" s="23"/>
      <c r="E24" s="7" t="s">
        <v>121</v>
      </c>
      <c r="F24" s="19">
        <v>0.13</v>
      </c>
      <c r="G24" s="50">
        <f t="shared" si="0"/>
        <v>0.1391</v>
      </c>
      <c r="H24" s="51">
        <f t="shared" si="1"/>
        <v>0</v>
      </c>
    </row>
    <row r="25" spans="1:8" ht="12.75" customHeight="1" x14ac:dyDescent="0.25">
      <c r="A25" s="6"/>
      <c r="B25" s="18">
        <f t="shared" si="2"/>
        <v>15</v>
      </c>
      <c r="C25" s="8"/>
      <c r="D25" s="23"/>
      <c r="E25" s="7"/>
      <c r="F25" s="19"/>
      <c r="G25" s="50"/>
      <c r="H25" s="52"/>
    </row>
    <row r="26" spans="1:8" ht="13.5" x14ac:dyDescent="0.25">
      <c r="A26" s="6"/>
      <c r="B26" s="18">
        <f t="shared" si="2"/>
        <v>16</v>
      </c>
      <c r="C26" s="8" t="s">
        <v>15</v>
      </c>
      <c r="D26" s="23"/>
      <c r="E26" s="7" t="s">
        <v>121</v>
      </c>
      <c r="F26" s="19">
        <v>0.31</v>
      </c>
      <c r="G26" s="50">
        <f t="shared" ref="G26:G31" si="3">SUM(F26*0.07)+ F26</f>
        <v>0.33169999999999999</v>
      </c>
      <c r="H26" s="51">
        <f t="shared" ref="H26:H89" si="4">SUM(D26)*G26</f>
        <v>0</v>
      </c>
    </row>
    <row r="27" spans="1:8" ht="13.5" x14ac:dyDescent="0.25">
      <c r="A27" s="6"/>
      <c r="B27" s="18">
        <f t="shared" si="2"/>
        <v>17</v>
      </c>
      <c r="C27" s="8" t="s">
        <v>16</v>
      </c>
      <c r="D27" s="23"/>
      <c r="E27" s="7" t="s">
        <v>121</v>
      </c>
      <c r="F27" s="19">
        <v>0.5</v>
      </c>
      <c r="G27" s="50">
        <f t="shared" si="3"/>
        <v>0.53500000000000003</v>
      </c>
      <c r="H27" s="51">
        <f t="shared" si="4"/>
        <v>0</v>
      </c>
    </row>
    <row r="28" spans="1:8" ht="13.5" x14ac:dyDescent="0.25">
      <c r="A28" s="6"/>
      <c r="B28" s="18">
        <f t="shared" si="2"/>
        <v>18</v>
      </c>
      <c r="C28" s="8" t="s">
        <v>17</v>
      </c>
      <c r="D28" s="23"/>
      <c r="E28" s="7" t="s">
        <v>121</v>
      </c>
      <c r="F28" s="19">
        <v>1.07</v>
      </c>
      <c r="G28" s="50">
        <f t="shared" si="3"/>
        <v>1.1449</v>
      </c>
      <c r="H28" s="51">
        <f t="shared" si="4"/>
        <v>0</v>
      </c>
    </row>
    <row r="29" spans="1:8" ht="13.5" x14ac:dyDescent="0.25">
      <c r="A29" s="6"/>
      <c r="B29" s="18">
        <f t="shared" si="2"/>
        <v>19</v>
      </c>
      <c r="C29" s="8" t="s">
        <v>20</v>
      </c>
      <c r="D29" s="23"/>
      <c r="E29" s="7" t="s">
        <v>121</v>
      </c>
      <c r="F29" s="19">
        <v>1.57</v>
      </c>
      <c r="G29" s="50">
        <f t="shared" si="3"/>
        <v>1.6799000000000002</v>
      </c>
      <c r="H29" s="51">
        <f t="shared" si="4"/>
        <v>0</v>
      </c>
    </row>
    <row r="30" spans="1:8" ht="13.5" x14ac:dyDescent="0.25">
      <c r="A30" s="6"/>
      <c r="B30" s="18">
        <f t="shared" si="2"/>
        <v>20</v>
      </c>
      <c r="C30" s="8" t="s">
        <v>18</v>
      </c>
      <c r="D30" s="23"/>
      <c r="E30" s="7" t="s">
        <v>121</v>
      </c>
      <c r="F30" s="19">
        <v>0.82</v>
      </c>
      <c r="G30" s="50">
        <f t="shared" si="3"/>
        <v>0.87739999999999996</v>
      </c>
      <c r="H30" s="51">
        <f t="shared" si="4"/>
        <v>0</v>
      </c>
    </row>
    <row r="31" spans="1:8" ht="13.5" x14ac:dyDescent="0.25">
      <c r="A31" s="6"/>
      <c r="B31" s="18">
        <f t="shared" si="2"/>
        <v>21</v>
      </c>
      <c r="C31" s="8" t="s">
        <v>19</v>
      </c>
      <c r="D31" s="23"/>
      <c r="E31" s="7" t="s">
        <v>121</v>
      </c>
      <c r="F31" s="19">
        <v>2.83</v>
      </c>
      <c r="G31" s="50">
        <f t="shared" si="3"/>
        <v>3.0281000000000002</v>
      </c>
      <c r="H31" s="51">
        <f t="shared" si="4"/>
        <v>0</v>
      </c>
    </row>
    <row r="32" spans="1:8" ht="13.5" x14ac:dyDescent="0.25">
      <c r="A32" s="6"/>
      <c r="B32" s="18">
        <f t="shared" si="2"/>
        <v>22</v>
      </c>
      <c r="C32" s="8"/>
      <c r="D32" s="23"/>
      <c r="E32" s="7"/>
      <c r="F32" s="19"/>
      <c r="G32" s="50"/>
      <c r="H32" s="51">
        <f t="shared" si="4"/>
        <v>0</v>
      </c>
    </row>
    <row r="33" spans="1:8" ht="13.5" x14ac:dyDescent="0.25">
      <c r="A33" s="6" t="s">
        <v>8</v>
      </c>
      <c r="B33" s="18">
        <f t="shared" si="2"/>
        <v>23</v>
      </c>
      <c r="C33" s="8" t="s">
        <v>21</v>
      </c>
      <c r="D33" s="23"/>
      <c r="E33" s="7" t="s">
        <v>126</v>
      </c>
      <c r="F33" s="19">
        <v>6.35</v>
      </c>
      <c r="G33" s="50">
        <f t="shared" ref="G33:G34" si="5">SUM(F33*0.07)+ F33</f>
        <v>6.7944999999999993</v>
      </c>
      <c r="H33" s="51">
        <f t="shared" si="4"/>
        <v>0</v>
      </c>
    </row>
    <row r="34" spans="1:8" ht="13.5" x14ac:dyDescent="0.25">
      <c r="A34" s="6"/>
      <c r="B34" s="18">
        <f t="shared" si="2"/>
        <v>24</v>
      </c>
      <c r="C34" s="8" t="s">
        <v>22</v>
      </c>
      <c r="D34" s="23"/>
      <c r="E34" s="7" t="s">
        <v>126</v>
      </c>
      <c r="F34" s="19">
        <v>5.29</v>
      </c>
      <c r="G34" s="50">
        <f t="shared" si="5"/>
        <v>5.6603000000000003</v>
      </c>
      <c r="H34" s="51">
        <f t="shared" si="4"/>
        <v>0</v>
      </c>
    </row>
    <row r="35" spans="1:8" ht="13.5" x14ac:dyDescent="0.25">
      <c r="A35" s="6"/>
      <c r="B35" s="18">
        <f t="shared" si="2"/>
        <v>25</v>
      </c>
      <c r="C35" s="8" t="s">
        <v>23</v>
      </c>
      <c r="D35" s="23"/>
      <c r="E35" s="7" t="s">
        <v>122</v>
      </c>
      <c r="F35" s="19" t="s">
        <v>160</v>
      </c>
      <c r="G35" s="50"/>
      <c r="H35" s="51">
        <f t="shared" si="4"/>
        <v>0</v>
      </c>
    </row>
    <row r="36" spans="1:8" ht="13.5" x14ac:dyDescent="0.25">
      <c r="A36" s="6"/>
      <c r="B36" s="18">
        <f t="shared" si="2"/>
        <v>26</v>
      </c>
      <c r="C36" s="8" t="s">
        <v>142</v>
      </c>
      <c r="D36" s="23"/>
      <c r="E36" s="7" t="s">
        <v>125</v>
      </c>
      <c r="F36" s="19" t="s">
        <v>160</v>
      </c>
      <c r="G36" s="50"/>
      <c r="H36" s="51">
        <f t="shared" si="4"/>
        <v>0</v>
      </c>
    </row>
    <row r="37" spans="1:8" ht="13.5" x14ac:dyDescent="0.25">
      <c r="A37" s="6"/>
      <c r="B37" s="18">
        <f>B36+1</f>
        <v>27</v>
      </c>
      <c r="C37" s="8"/>
      <c r="D37" s="23"/>
      <c r="E37" s="7"/>
      <c r="F37" s="19"/>
      <c r="G37" s="50"/>
      <c r="H37" s="51">
        <f t="shared" si="4"/>
        <v>0</v>
      </c>
    </row>
    <row r="38" spans="1:8" ht="13.5" x14ac:dyDescent="0.25">
      <c r="A38" s="6" t="s">
        <v>9</v>
      </c>
      <c r="B38" s="18">
        <f t="shared" si="2"/>
        <v>28</v>
      </c>
      <c r="C38" s="8" t="s">
        <v>24</v>
      </c>
      <c r="D38" s="23"/>
      <c r="E38" s="7" t="s">
        <v>123</v>
      </c>
      <c r="F38" s="19">
        <v>25.2</v>
      </c>
      <c r="G38" s="50">
        <f t="shared" ref="G38:G47" si="6">SUM(F38*0.07)+ F38</f>
        <v>26.963999999999999</v>
      </c>
      <c r="H38" s="51">
        <f t="shared" si="4"/>
        <v>0</v>
      </c>
    </row>
    <row r="39" spans="1:8" ht="13.5" x14ac:dyDescent="0.25">
      <c r="A39" s="6"/>
      <c r="B39" s="18">
        <f t="shared" si="2"/>
        <v>29</v>
      </c>
      <c r="C39" s="8" t="s">
        <v>25</v>
      </c>
      <c r="D39" s="23"/>
      <c r="E39" s="7" t="s">
        <v>123</v>
      </c>
      <c r="F39" s="19">
        <v>22.8</v>
      </c>
      <c r="G39" s="50">
        <f t="shared" si="6"/>
        <v>24.396000000000001</v>
      </c>
      <c r="H39" s="51">
        <f t="shared" si="4"/>
        <v>0</v>
      </c>
    </row>
    <row r="40" spans="1:8" ht="13.5" x14ac:dyDescent="0.25">
      <c r="A40" s="6"/>
      <c r="B40" s="18">
        <f t="shared" si="2"/>
        <v>30</v>
      </c>
      <c r="C40" s="8" t="s">
        <v>134</v>
      </c>
      <c r="D40" s="23"/>
      <c r="E40" s="7" t="s">
        <v>123</v>
      </c>
      <c r="F40" s="19">
        <v>31.2</v>
      </c>
      <c r="G40" s="50">
        <f t="shared" si="6"/>
        <v>33.384</v>
      </c>
      <c r="H40" s="51">
        <f t="shared" si="4"/>
        <v>0</v>
      </c>
    </row>
    <row r="41" spans="1:8" ht="13.5" x14ac:dyDescent="0.25">
      <c r="A41" s="6"/>
      <c r="B41" s="18">
        <f t="shared" si="2"/>
        <v>31</v>
      </c>
      <c r="C41" s="8" t="s">
        <v>127</v>
      </c>
      <c r="D41" s="23"/>
      <c r="E41" s="7" t="s">
        <v>123</v>
      </c>
      <c r="F41" s="19">
        <v>37.200000000000003</v>
      </c>
      <c r="G41" s="50">
        <f t="shared" si="6"/>
        <v>39.804000000000002</v>
      </c>
      <c r="H41" s="51">
        <f t="shared" si="4"/>
        <v>0</v>
      </c>
    </row>
    <row r="42" spans="1:8" ht="13.5" x14ac:dyDescent="0.25">
      <c r="A42" s="6"/>
      <c r="B42" s="18">
        <f t="shared" si="2"/>
        <v>32</v>
      </c>
      <c r="C42" s="8" t="s">
        <v>26</v>
      </c>
      <c r="D42" s="23"/>
      <c r="E42" s="7" t="s">
        <v>124</v>
      </c>
      <c r="F42" s="19">
        <v>1260</v>
      </c>
      <c r="G42" s="50">
        <f t="shared" si="6"/>
        <v>1348.2</v>
      </c>
      <c r="H42" s="51">
        <f t="shared" si="4"/>
        <v>0</v>
      </c>
    </row>
    <row r="43" spans="1:8" ht="13.5" x14ac:dyDescent="0.25">
      <c r="A43" s="6"/>
      <c r="B43" s="18">
        <f t="shared" si="2"/>
        <v>33</v>
      </c>
      <c r="C43" s="8" t="s">
        <v>27</v>
      </c>
      <c r="D43" s="23"/>
      <c r="E43" s="7" t="s">
        <v>121</v>
      </c>
      <c r="F43" s="19">
        <v>25.2</v>
      </c>
      <c r="G43" s="50">
        <f t="shared" si="6"/>
        <v>26.963999999999999</v>
      </c>
      <c r="H43" s="51">
        <f t="shared" si="4"/>
        <v>0</v>
      </c>
    </row>
    <row r="44" spans="1:8" ht="13.5" x14ac:dyDescent="0.25">
      <c r="A44" s="6"/>
      <c r="B44" s="18">
        <f t="shared" si="2"/>
        <v>34</v>
      </c>
      <c r="C44" s="8" t="s">
        <v>28</v>
      </c>
      <c r="D44" s="23"/>
      <c r="E44" s="7" t="s">
        <v>123</v>
      </c>
      <c r="F44" s="19">
        <v>43.6</v>
      </c>
      <c r="G44" s="50">
        <f t="shared" si="6"/>
        <v>46.652000000000001</v>
      </c>
      <c r="H44" s="51">
        <f t="shared" si="4"/>
        <v>0</v>
      </c>
    </row>
    <row r="45" spans="1:8" ht="13.5" x14ac:dyDescent="0.25">
      <c r="A45" s="6"/>
      <c r="B45" s="18">
        <f t="shared" si="2"/>
        <v>35</v>
      </c>
      <c r="C45" s="8" t="s">
        <v>29</v>
      </c>
      <c r="D45" s="23"/>
      <c r="E45" s="7" t="s">
        <v>123</v>
      </c>
      <c r="F45" s="19">
        <v>33.6</v>
      </c>
      <c r="G45" s="50">
        <f t="shared" si="6"/>
        <v>35.951999999999998</v>
      </c>
      <c r="H45" s="51">
        <f t="shared" si="4"/>
        <v>0</v>
      </c>
    </row>
    <row r="46" spans="1:8" ht="13.5" x14ac:dyDescent="0.25">
      <c r="A46" s="6"/>
      <c r="B46" s="18">
        <f t="shared" si="2"/>
        <v>36</v>
      </c>
      <c r="C46" s="8" t="s">
        <v>30</v>
      </c>
      <c r="D46" s="23"/>
      <c r="E46" s="7" t="s">
        <v>124</v>
      </c>
      <c r="F46" s="19">
        <v>360</v>
      </c>
      <c r="G46" s="50">
        <f t="shared" si="6"/>
        <v>385.2</v>
      </c>
      <c r="H46" s="51">
        <f t="shared" si="4"/>
        <v>0</v>
      </c>
    </row>
    <row r="47" spans="1:8" ht="13.5" x14ac:dyDescent="0.25">
      <c r="A47" s="6"/>
      <c r="B47" s="18">
        <f t="shared" si="2"/>
        <v>37</v>
      </c>
      <c r="C47" s="8" t="s">
        <v>31</v>
      </c>
      <c r="D47" s="23"/>
      <c r="E47" s="7" t="s">
        <v>124</v>
      </c>
      <c r="F47" s="19">
        <v>1860</v>
      </c>
      <c r="G47" s="50">
        <f t="shared" si="6"/>
        <v>1990.2</v>
      </c>
      <c r="H47" s="51">
        <f t="shared" si="4"/>
        <v>0</v>
      </c>
    </row>
    <row r="48" spans="1:8" ht="13.5" x14ac:dyDescent="0.25">
      <c r="A48" s="6"/>
      <c r="B48" s="18">
        <f t="shared" si="2"/>
        <v>38</v>
      </c>
      <c r="C48" s="8"/>
      <c r="D48" s="23"/>
      <c r="E48" s="7"/>
      <c r="F48" s="19"/>
      <c r="G48" s="50"/>
      <c r="H48" s="51">
        <f t="shared" si="4"/>
        <v>0</v>
      </c>
    </row>
    <row r="49" spans="1:8" ht="13.5" x14ac:dyDescent="0.25">
      <c r="A49" s="6" t="s">
        <v>10</v>
      </c>
      <c r="B49" s="18">
        <f t="shared" si="2"/>
        <v>39</v>
      </c>
      <c r="C49" s="8" t="s">
        <v>128</v>
      </c>
      <c r="D49" s="23"/>
      <c r="E49" s="7" t="s">
        <v>123</v>
      </c>
      <c r="F49" s="19">
        <v>138</v>
      </c>
      <c r="G49" s="50">
        <f t="shared" ref="G49:G54" si="7">SUM(F49*0.07)+ F49</f>
        <v>147.66</v>
      </c>
      <c r="H49" s="51">
        <f t="shared" si="4"/>
        <v>0</v>
      </c>
    </row>
    <row r="50" spans="1:8" ht="13.5" x14ac:dyDescent="0.25">
      <c r="A50" s="6"/>
      <c r="B50" s="18">
        <f t="shared" si="2"/>
        <v>40</v>
      </c>
      <c r="C50" s="8" t="s">
        <v>129</v>
      </c>
      <c r="D50" s="23"/>
      <c r="E50" s="7" t="s">
        <v>123</v>
      </c>
      <c r="F50" s="19">
        <v>198</v>
      </c>
      <c r="G50" s="50">
        <f t="shared" si="7"/>
        <v>211.86</v>
      </c>
      <c r="H50" s="51">
        <f t="shared" si="4"/>
        <v>0</v>
      </c>
    </row>
    <row r="51" spans="1:8" ht="13.5" x14ac:dyDescent="0.25">
      <c r="A51" s="6"/>
      <c r="B51" s="18">
        <f t="shared" si="2"/>
        <v>41</v>
      </c>
      <c r="C51" s="8" t="s">
        <v>130</v>
      </c>
      <c r="D51" s="23"/>
      <c r="E51" s="7" t="s">
        <v>123</v>
      </c>
      <c r="F51" s="19">
        <v>234</v>
      </c>
      <c r="G51" s="50">
        <f t="shared" si="7"/>
        <v>250.38</v>
      </c>
      <c r="H51" s="51">
        <f t="shared" si="4"/>
        <v>0</v>
      </c>
    </row>
    <row r="52" spans="1:8" ht="13.5" x14ac:dyDescent="0.25">
      <c r="A52" s="6"/>
      <c r="B52" s="18">
        <f t="shared" si="2"/>
        <v>42</v>
      </c>
      <c r="C52" s="8" t="s">
        <v>32</v>
      </c>
      <c r="D52" s="23"/>
      <c r="E52" s="7" t="s">
        <v>123</v>
      </c>
      <c r="F52" s="19">
        <v>288</v>
      </c>
      <c r="G52" s="50">
        <f t="shared" si="7"/>
        <v>308.16000000000003</v>
      </c>
      <c r="H52" s="51">
        <f t="shared" si="4"/>
        <v>0</v>
      </c>
    </row>
    <row r="53" spans="1:8" ht="13.5" x14ac:dyDescent="0.25">
      <c r="A53" s="6"/>
      <c r="B53" s="18">
        <f t="shared" si="2"/>
        <v>43</v>
      </c>
      <c r="C53" s="8" t="s">
        <v>131</v>
      </c>
      <c r="D53" s="23"/>
      <c r="E53" s="7" t="s">
        <v>121</v>
      </c>
      <c r="F53" s="19">
        <v>48</v>
      </c>
      <c r="G53" s="50">
        <f t="shared" si="7"/>
        <v>51.36</v>
      </c>
      <c r="H53" s="51">
        <f t="shared" si="4"/>
        <v>0</v>
      </c>
    </row>
    <row r="54" spans="1:8" ht="13.5" x14ac:dyDescent="0.25">
      <c r="A54" s="6"/>
      <c r="B54" s="18">
        <f t="shared" si="2"/>
        <v>44</v>
      </c>
      <c r="C54" s="8" t="s">
        <v>132</v>
      </c>
      <c r="D54" s="23"/>
      <c r="E54" s="7" t="s">
        <v>121</v>
      </c>
      <c r="F54" s="19">
        <v>72</v>
      </c>
      <c r="G54" s="50">
        <f t="shared" si="7"/>
        <v>77.040000000000006</v>
      </c>
      <c r="H54" s="51">
        <f t="shared" si="4"/>
        <v>0</v>
      </c>
    </row>
    <row r="55" spans="1:8" ht="15.75" customHeight="1" x14ac:dyDescent="0.2">
      <c r="A55" s="37" t="s">
        <v>133</v>
      </c>
      <c r="B55" s="38"/>
      <c r="C55" s="38"/>
      <c r="D55" s="12"/>
      <c r="E55" s="21"/>
      <c r="F55" s="31"/>
      <c r="G55" s="31"/>
      <c r="H55" s="51">
        <f t="shared" si="4"/>
        <v>0</v>
      </c>
    </row>
    <row r="56" spans="1:8" ht="14.25" customHeight="1" x14ac:dyDescent="0.25">
      <c r="A56" s="40">
        <f>+$B$5</f>
        <v>0</v>
      </c>
      <c r="B56" s="40"/>
      <c r="C56" s="40"/>
      <c r="D56" s="40"/>
      <c r="E56" s="40"/>
      <c r="F56" s="40"/>
      <c r="G56" s="34"/>
      <c r="H56" s="51">
        <f t="shared" si="4"/>
        <v>0</v>
      </c>
    </row>
    <row r="57" spans="1:8" x14ac:dyDescent="0.2">
      <c r="A57" s="36" t="s">
        <v>157</v>
      </c>
      <c r="B57" s="36"/>
      <c r="C57" s="36"/>
      <c r="D57" s="36"/>
      <c r="E57" s="36"/>
      <c r="F57" s="36"/>
      <c r="G57" s="30"/>
      <c r="H57" s="51">
        <f t="shared" si="4"/>
        <v>0</v>
      </c>
    </row>
    <row r="58" spans="1:8" x14ac:dyDescent="0.2">
      <c r="A58" s="30"/>
      <c r="B58" s="30"/>
      <c r="C58" s="30"/>
      <c r="D58" s="30"/>
      <c r="E58" s="30"/>
      <c r="F58" s="30"/>
      <c r="G58" s="30"/>
      <c r="H58" s="51">
        <f t="shared" si="4"/>
        <v>0</v>
      </c>
    </row>
    <row r="59" spans="1:8" x14ac:dyDescent="0.2">
      <c r="A59" s="24" t="s">
        <v>0</v>
      </c>
      <c r="B59" s="24" t="s">
        <v>1</v>
      </c>
      <c r="C59" s="24" t="s">
        <v>2</v>
      </c>
      <c r="D59" s="24" t="s">
        <v>3</v>
      </c>
      <c r="E59" s="24" t="s">
        <v>4</v>
      </c>
      <c r="F59" s="25" t="s">
        <v>5</v>
      </c>
      <c r="G59" s="49" t="s">
        <v>5</v>
      </c>
      <c r="H59" s="51"/>
    </row>
    <row r="60" spans="1:8" ht="13.5" x14ac:dyDescent="0.25">
      <c r="A60" s="6" t="s">
        <v>43</v>
      </c>
      <c r="B60" s="18">
        <v>45</v>
      </c>
      <c r="C60" s="8" t="s">
        <v>51</v>
      </c>
      <c r="D60" s="8"/>
      <c r="E60" s="7" t="s">
        <v>124</v>
      </c>
      <c r="F60" s="19">
        <v>6400</v>
      </c>
      <c r="G60" s="50">
        <f t="shared" ref="G60:G93" si="8">SUM(F60*0.07)+ F60</f>
        <v>6848</v>
      </c>
      <c r="H60" s="51">
        <f t="shared" si="4"/>
        <v>0</v>
      </c>
    </row>
    <row r="61" spans="1:8" ht="13.5" x14ac:dyDescent="0.25">
      <c r="A61" s="6"/>
      <c r="B61" s="18">
        <f>B60+1</f>
        <v>46</v>
      </c>
      <c r="C61" s="8" t="s">
        <v>50</v>
      </c>
      <c r="D61" s="8"/>
      <c r="E61" s="7" t="s">
        <v>124</v>
      </c>
      <c r="F61" s="19">
        <v>7800</v>
      </c>
      <c r="G61" s="50">
        <f t="shared" si="8"/>
        <v>8346</v>
      </c>
      <c r="H61" s="51">
        <f t="shared" si="4"/>
        <v>0</v>
      </c>
    </row>
    <row r="62" spans="1:8" ht="13.5" x14ac:dyDescent="0.25">
      <c r="A62" s="6"/>
      <c r="B62" s="18">
        <f t="shared" ref="B62:B107" si="9">B61+1</f>
        <v>47</v>
      </c>
      <c r="C62" s="8" t="s">
        <v>52</v>
      </c>
      <c r="D62" s="8"/>
      <c r="E62" s="7" t="s">
        <v>124</v>
      </c>
      <c r="F62" s="19">
        <v>2900</v>
      </c>
      <c r="G62" s="50">
        <f t="shared" si="8"/>
        <v>3103</v>
      </c>
      <c r="H62" s="51">
        <f t="shared" si="4"/>
        <v>0</v>
      </c>
    </row>
    <row r="63" spans="1:8" ht="13.5" x14ac:dyDescent="0.25">
      <c r="A63" s="6"/>
      <c r="B63" s="18">
        <f t="shared" si="9"/>
        <v>48</v>
      </c>
      <c r="C63" s="8" t="s">
        <v>137</v>
      </c>
      <c r="D63" s="8"/>
      <c r="E63" s="7" t="s">
        <v>124</v>
      </c>
      <c r="F63" s="19">
        <v>2900</v>
      </c>
      <c r="G63" s="50">
        <f t="shared" si="8"/>
        <v>3103</v>
      </c>
      <c r="H63" s="51">
        <f t="shared" si="4"/>
        <v>0</v>
      </c>
    </row>
    <row r="64" spans="1:8" ht="13.5" x14ac:dyDescent="0.25">
      <c r="A64" s="6"/>
      <c r="B64" s="18">
        <f t="shared" si="9"/>
        <v>49</v>
      </c>
      <c r="C64" s="8" t="s">
        <v>53</v>
      </c>
      <c r="D64" s="8"/>
      <c r="E64" s="7" t="s">
        <v>124</v>
      </c>
      <c r="F64" s="19">
        <v>2900</v>
      </c>
      <c r="G64" s="50">
        <f t="shared" si="8"/>
        <v>3103</v>
      </c>
      <c r="H64" s="51">
        <f t="shared" si="4"/>
        <v>0</v>
      </c>
    </row>
    <row r="65" spans="1:8" ht="13.5" x14ac:dyDescent="0.25">
      <c r="A65" s="6"/>
      <c r="B65" s="18">
        <f t="shared" si="9"/>
        <v>50</v>
      </c>
      <c r="C65" s="8" t="s">
        <v>150</v>
      </c>
      <c r="D65" s="8"/>
      <c r="E65" s="7" t="s">
        <v>124</v>
      </c>
      <c r="F65" s="19">
        <v>3700</v>
      </c>
      <c r="G65" s="50">
        <f t="shared" si="8"/>
        <v>3959</v>
      </c>
      <c r="H65" s="51">
        <f t="shared" si="4"/>
        <v>0</v>
      </c>
    </row>
    <row r="66" spans="1:8" ht="13.5" x14ac:dyDescent="0.25">
      <c r="A66" s="6"/>
      <c r="B66" s="18">
        <f t="shared" si="9"/>
        <v>51</v>
      </c>
      <c r="C66" s="8" t="s">
        <v>54</v>
      </c>
      <c r="D66" s="8"/>
      <c r="E66" s="7" t="s">
        <v>124</v>
      </c>
      <c r="F66" s="19">
        <v>1200</v>
      </c>
      <c r="G66" s="50">
        <f t="shared" si="8"/>
        <v>1284</v>
      </c>
      <c r="H66" s="51">
        <f t="shared" si="4"/>
        <v>0</v>
      </c>
    </row>
    <row r="67" spans="1:8" ht="13.5" x14ac:dyDescent="0.25">
      <c r="A67" s="6"/>
      <c r="B67" s="18">
        <f t="shared" si="9"/>
        <v>52</v>
      </c>
      <c r="C67" s="8" t="s">
        <v>55</v>
      </c>
      <c r="D67" s="8"/>
      <c r="E67" s="7" t="s">
        <v>124</v>
      </c>
      <c r="F67" s="19">
        <v>1200</v>
      </c>
      <c r="G67" s="50">
        <f t="shared" si="8"/>
        <v>1284</v>
      </c>
      <c r="H67" s="51">
        <f t="shared" si="4"/>
        <v>0</v>
      </c>
    </row>
    <row r="68" spans="1:8" ht="13.5" x14ac:dyDescent="0.25">
      <c r="A68" s="6"/>
      <c r="B68" s="18">
        <f t="shared" si="9"/>
        <v>53</v>
      </c>
      <c r="C68" s="8" t="s">
        <v>56</v>
      </c>
      <c r="D68" s="8"/>
      <c r="E68" s="7" t="s">
        <v>124</v>
      </c>
      <c r="F68" s="19">
        <v>1800</v>
      </c>
      <c r="G68" s="50">
        <f t="shared" si="8"/>
        <v>1926</v>
      </c>
      <c r="H68" s="51">
        <f t="shared" si="4"/>
        <v>0</v>
      </c>
    </row>
    <row r="69" spans="1:8" ht="13.5" x14ac:dyDescent="0.25">
      <c r="A69" s="6"/>
      <c r="B69" s="18">
        <f t="shared" si="9"/>
        <v>54</v>
      </c>
      <c r="C69" s="8" t="s">
        <v>57</v>
      </c>
      <c r="D69" s="8"/>
      <c r="E69" s="7" t="s">
        <v>123</v>
      </c>
      <c r="F69" s="19">
        <v>86</v>
      </c>
      <c r="G69" s="50">
        <f t="shared" si="8"/>
        <v>92.02</v>
      </c>
      <c r="H69" s="51">
        <f t="shared" si="4"/>
        <v>0</v>
      </c>
    </row>
    <row r="70" spans="1:8" ht="13.5" x14ac:dyDescent="0.25">
      <c r="A70" s="6"/>
      <c r="B70" s="18">
        <f t="shared" si="9"/>
        <v>55</v>
      </c>
      <c r="C70" s="8" t="s">
        <v>58</v>
      </c>
      <c r="D70" s="8"/>
      <c r="E70" s="7" t="s">
        <v>123</v>
      </c>
      <c r="F70" s="19">
        <v>91</v>
      </c>
      <c r="G70" s="50">
        <f t="shared" si="8"/>
        <v>97.37</v>
      </c>
      <c r="H70" s="51">
        <f t="shared" si="4"/>
        <v>0</v>
      </c>
    </row>
    <row r="71" spans="1:8" ht="13.5" x14ac:dyDescent="0.25">
      <c r="A71" s="6"/>
      <c r="B71" s="18">
        <f t="shared" si="9"/>
        <v>56</v>
      </c>
      <c r="C71" s="8" t="s">
        <v>59</v>
      </c>
      <c r="D71" s="8"/>
      <c r="E71" s="7" t="s">
        <v>123</v>
      </c>
      <c r="F71" s="19">
        <v>107</v>
      </c>
      <c r="G71" s="50">
        <f t="shared" si="8"/>
        <v>114.49</v>
      </c>
      <c r="H71" s="51">
        <f t="shared" si="4"/>
        <v>0</v>
      </c>
    </row>
    <row r="72" spans="1:8" ht="13.5" x14ac:dyDescent="0.25">
      <c r="A72" s="6"/>
      <c r="B72" s="18">
        <f t="shared" si="9"/>
        <v>57</v>
      </c>
      <c r="C72" s="8" t="s">
        <v>60</v>
      </c>
      <c r="D72" s="8"/>
      <c r="E72" s="7" t="s">
        <v>123</v>
      </c>
      <c r="F72" s="19">
        <v>110</v>
      </c>
      <c r="G72" s="50">
        <f t="shared" si="8"/>
        <v>117.7</v>
      </c>
      <c r="H72" s="51">
        <f t="shared" si="4"/>
        <v>0</v>
      </c>
    </row>
    <row r="73" spans="1:8" ht="13.5" x14ac:dyDescent="0.25">
      <c r="A73" s="6"/>
      <c r="B73" s="18">
        <f t="shared" si="9"/>
        <v>58</v>
      </c>
      <c r="C73" s="8" t="s">
        <v>61</v>
      </c>
      <c r="D73" s="8"/>
      <c r="E73" s="7" t="s">
        <v>123</v>
      </c>
      <c r="F73" s="19">
        <v>114</v>
      </c>
      <c r="G73" s="50">
        <f t="shared" si="8"/>
        <v>121.98</v>
      </c>
      <c r="H73" s="51">
        <f t="shared" si="4"/>
        <v>0</v>
      </c>
    </row>
    <row r="74" spans="1:8" ht="13.5" x14ac:dyDescent="0.25">
      <c r="A74" s="6"/>
      <c r="B74" s="18">
        <f t="shared" si="9"/>
        <v>59</v>
      </c>
      <c r="C74" s="8" t="s">
        <v>62</v>
      </c>
      <c r="D74" s="8"/>
      <c r="E74" s="7" t="s">
        <v>123</v>
      </c>
      <c r="F74" s="19">
        <v>174</v>
      </c>
      <c r="G74" s="50">
        <f t="shared" si="8"/>
        <v>186.18</v>
      </c>
      <c r="H74" s="51">
        <f t="shared" si="4"/>
        <v>0</v>
      </c>
    </row>
    <row r="75" spans="1:8" ht="13.5" x14ac:dyDescent="0.25">
      <c r="A75" s="6"/>
      <c r="B75" s="18">
        <f t="shared" si="9"/>
        <v>60</v>
      </c>
      <c r="C75" s="8" t="s">
        <v>63</v>
      </c>
      <c r="D75" s="8"/>
      <c r="E75" s="7" t="s">
        <v>123</v>
      </c>
      <c r="F75" s="19">
        <v>180</v>
      </c>
      <c r="G75" s="50">
        <f t="shared" si="8"/>
        <v>192.6</v>
      </c>
      <c r="H75" s="51">
        <f t="shared" si="4"/>
        <v>0</v>
      </c>
    </row>
    <row r="76" spans="1:8" ht="13.5" x14ac:dyDescent="0.25">
      <c r="A76" s="6"/>
      <c r="B76" s="18">
        <f t="shared" si="9"/>
        <v>61</v>
      </c>
      <c r="C76" s="8" t="s">
        <v>64</v>
      </c>
      <c r="D76" s="8"/>
      <c r="E76" s="7" t="s">
        <v>123</v>
      </c>
      <c r="F76" s="19">
        <v>216</v>
      </c>
      <c r="G76" s="50">
        <f t="shared" si="8"/>
        <v>231.12</v>
      </c>
      <c r="H76" s="51">
        <f t="shared" si="4"/>
        <v>0</v>
      </c>
    </row>
    <row r="77" spans="1:8" ht="13.5" x14ac:dyDescent="0.25">
      <c r="A77" s="6"/>
      <c r="B77" s="18">
        <f t="shared" si="9"/>
        <v>62</v>
      </c>
      <c r="C77" s="8" t="s">
        <v>65</v>
      </c>
      <c r="D77" s="8"/>
      <c r="E77" s="7" t="s">
        <v>123</v>
      </c>
      <c r="F77" s="19">
        <v>264</v>
      </c>
      <c r="G77" s="50">
        <f t="shared" si="8"/>
        <v>282.48</v>
      </c>
      <c r="H77" s="51">
        <f t="shared" si="4"/>
        <v>0</v>
      </c>
    </row>
    <row r="78" spans="1:8" ht="13.5" x14ac:dyDescent="0.25">
      <c r="A78" s="6"/>
      <c r="B78" s="18">
        <f t="shared" si="9"/>
        <v>63</v>
      </c>
      <c r="C78" s="8" t="s">
        <v>66</v>
      </c>
      <c r="D78" s="8"/>
      <c r="E78" s="7" t="s">
        <v>123</v>
      </c>
      <c r="F78" s="19">
        <v>324</v>
      </c>
      <c r="G78" s="50">
        <f t="shared" si="8"/>
        <v>346.68</v>
      </c>
      <c r="H78" s="51">
        <f t="shared" si="4"/>
        <v>0</v>
      </c>
    </row>
    <row r="79" spans="1:8" ht="13.5" x14ac:dyDescent="0.25">
      <c r="A79" s="6"/>
      <c r="B79" s="18">
        <f t="shared" si="9"/>
        <v>64</v>
      </c>
      <c r="C79" s="8" t="s">
        <v>67</v>
      </c>
      <c r="D79" s="8"/>
      <c r="E79" s="7" t="s">
        <v>123</v>
      </c>
      <c r="F79" s="19">
        <v>360</v>
      </c>
      <c r="G79" s="50">
        <f t="shared" si="8"/>
        <v>385.2</v>
      </c>
      <c r="H79" s="51">
        <f t="shared" si="4"/>
        <v>0</v>
      </c>
    </row>
    <row r="80" spans="1:8" ht="13.5" x14ac:dyDescent="0.25">
      <c r="A80" s="6"/>
      <c r="B80" s="18">
        <f t="shared" si="9"/>
        <v>65</v>
      </c>
      <c r="C80" s="8" t="s">
        <v>68</v>
      </c>
      <c r="D80" s="8"/>
      <c r="E80" s="7" t="s">
        <v>123</v>
      </c>
      <c r="F80" s="19">
        <v>420</v>
      </c>
      <c r="G80" s="50">
        <f t="shared" si="8"/>
        <v>449.4</v>
      </c>
      <c r="H80" s="51">
        <f t="shared" si="4"/>
        <v>0</v>
      </c>
    </row>
    <row r="81" spans="1:8" ht="13.5" x14ac:dyDescent="0.25">
      <c r="A81" s="6"/>
      <c r="B81" s="18">
        <f t="shared" si="9"/>
        <v>66</v>
      </c>
      <c r="C81" s="8" t="s">
        <v>69</v>
      </c>
      <c r="D81" s="8"/>
      <c r="E81" s="7" t="s">
        <v>123</v>
      </c>
      <c r="F81" s="19">
        <v>480</v>
      </c>
      <c r="G81" s="50">
        <f t="shared" si="8"/>
        <v>513.6</v>
      </c>
      <c r="H81" s="51">
        <f t="shared" si="4"/>
        <v>0</v>
      </c>
    </row>
    <row r="82" spans="1:8" ht="13.5" x14ac:dyDescent="0.25">
      <c r="A82" s="6"/>
      <c r="B82" s="18">
        <f t="shared" si="9"/>
        <v>67</v>
      </c>
      <c r="C82" s="8" t="s">
        <v>70</v>
      </c>
      <c r="D82" s="8"/>
      <c r="E82" s="7" t="s">
        <v>123</v>
      </c>
      <c r="F82" s="19">
        <v>564</v>
      </c>
      <c r="G82" s="50">
        <f t="shared" si="8"/>
        <v>603.48</v>
      </c>
      <c r="H82" s="51">
        <f t="shared" si="4"/>
        <v>0</v>
      </c>
    </row>
    <row r="83" spans="1:8" ht="13.5" x14ac:dyDescent="0.25">
      <c r="A83" s="6"/>
      <c r="B83" s="18">
        <f t="shared" si="9"/>
        <v>68</v>
      </c>
      <c r="C83" s="8" t="s">
        <v>71</v>
      </c>
      <c r="D83" s="8"/>
      <c r="E83" s="7" t="s">
        <v>121</v>
      </c>
      <c r="F83" s="19">
        <v>9</v>
      </c>
      <c r="G83" s="50">
        <f t="shared" si="8"/>
        <v>9.6300000000000008</v>
      </c>
      <c r="H83" s="51">
        <f t="shared" si="4"/>
        <v>0</v>
      </c>
    </row>
    <row r="84" spans="1:8" ht="13.5" x14ac:dyDescent="0.25">
      <c r="A84" s="6"/>
      <c r="B84" s="18">
        <f t="shared" si="9"/>
        <v>69</v>
      </c>
      <c r="C84" s="8" t="s">
        <v>72</v>
      </c>
      <c r="D84" s="8"/>
      <c r="E84" s="7" t="s">
        <v>121</v>
      </c>
      <c r="F84" s="19">
        <v>12</v>
      </c>
      <c r="G84" s="50">
        <f t="shared" si="8"/>
        <v>12.84</v>
      </c>
      <c r="H84" s="51">
        <f t="shared" si="4"/>
        <v>0</v>
      </c>
    </row>
    <row r="85" spans="1:8" ht="13.5" x14ac:dyDescent="0.25">
      <c r="A85" s="6"/>
      <c r="B85" s="18">
        <f t="shared" si="9"/>
        <v>70</v>
      </c>
      <c r="C85" s="8" t="s">
        <v>73</v>
      </c>
      <c r="D85" s="8"/>
      <c r="E85" s="7" t="s">
        <v>121</v>
      </c>
      <c r="F85" s="19">
        <v>14</v>
      </c>
      <c r="G85" s="50">
        <f t="shared" si="8"/>
        <v>14.98</v>
      </c>
      <c r="H85" s="51">
        <f t="shared" si="4"/>
        <v>0</v>
      </c>
    </row>
    <row r="86" spans="1:8" ht="13.5" x14ac:dyDescent="0.25">
      <c r="A86" s="6"/>
      <c r="B86" s="18">
        <f t="shared" si="9"/>
        <v>71</v>
      </c>
      <c r="C86" s="8" t="s">
        <v>74</v>
      </c>
      <c r="D86" s="8"/>
      <c r="E86" s="7" t="s">
        <v>125</v>
      </c>
      <c r="F86" s="19">
        <v>12600</v>
      </c>
      <c r="G86" s="50">
        <f t="shared" si="8"/>
        <v>13482</v>
      </c>
      <c r="H86" s="51">
        <f t="shared" si="4"/>
        <v>0</v>
      </c>
    </row>
    <row r="87" spans="1:8" ht="13.5" x14ac:dyDescent="0.25">
      <c r="A87" s="6"/>
      <c r="B87" s="18">
        <f t="shared" si="9"/>
        <v>72</v>
      </c>
      <c r="C87" s="8" t="s">
        <v>75</v>
      </c>
      <c r="D87" s="8"/>
      <c r="E87" s="7" t="s">
        <v>125</v>
      </c>
      <c r="F87" s="19">
        <v>3800</v>
      </c>
      <c r="G87" s="50">
        <f t="shared" si="8"/>
        <v>4066</v>
      </c>
      <c r="H87" s="51">
        <f t="shared" si="4"/>
        <v>0</v>
      </c>
    </row>
    <row r="88" spans="1:8" ht="13.5" x14ac:dyDescent="0.25">
      <c r="A88" s="6"/>
      <c r="B88" s="18">
        <f t="shared" si="9"/>
        <v>73</v>
      </c>
      <c r="C88" s="8" t="s">
        <v>76</v>
      </c>
      <c r="D88" s="8"/>
      <c r="E88" s="7" t="s">
        <v>124</v>
      </c>
      <c r="F88" s="19">
        <v>6300</v>
      </c>
      <c r="G88" s="50">
        <f t="shared" si="8"/>
        <v>6741</v>
      </c>
      <c r="H88" s="51">
        <f t="shared" si="4"/>
        <v>0</v>
      </c>
    </row>
    <row r="89" spans="1:8" ht="13.5" x14ac:dyDescent="0.25">
      <c r="A89" s="6"/>
      <c r="B89" s="18">
        <f t="shared" si="9"/>
        <v>74</v>
      </c>
      <c r="C89" s="8" t="s">
        <v>77</v>
      </c>
      <c r="D89" s="8"/>
      <c r="E89" s="7" t="s">
        <v>124</v>
      </c>
      <c r="F89" s="19">
        <v>7900</v>
      </c>
      <c r="G89" s="50">
        <f t="shared" si="8"/>
        <v>8453</v>
      </c>
      <c r="H89" s="51">
        <f t="shared" si="4"/>
        <v>0</v>
      </c>
    </row>
    <row r="90" spans="1:8" ht="13.5" x14ac:dyDescent="0.25">
      <c r="A90" s="6"/>
      <c r="B90" s="18">
        <f t="shared" si="9"/>
        <v>75</v>
      </c>
      <c r="C90" s="8" t="s">
        <v>78</v>
      </c>
      <c r="D90" s="8"/>
      <c r="E90" s="7" t="s">
        <v>124</v>
      </c>
      <c r="F90" s="19">
        <v>1100</v>
      </c>
      <c r="G90" s="50">
        <f t="shared" si="8"/>
        <v>1177</v>
      </c>
      <c r="H90" s="51">
        <f t="shared" ref="H90:H150" si="10">SUM(D90)*G90</f>
        <v>0</v>
      </c>
    </row>
    <row r="91" spans="1:8" ht="13.5" x14ac:dyDescent="0.25">
      <c r="A91" s="6"/>
      <c r="B91" s="18">
        <f t="shared" si="9"/>
        <v>76</v>
      </c>
      <c r="C91" s="8" t="s">
        <v>79</v>
      </c>
      <c r="D91" s="8"/>
      <c r="E91" s="7" t="s">
        <v>124</v>
      </c>
      <c r="F91" s="19">
        <v>1400</v>
      </c>
      <c r="G91" s="50">
        <f t="shared" si="8"/>
        <v>1498</v>
      </c>
      <c r="H91" s="51">
        <f t="shared" si="10"/>
        <v>0</v>
      </c>
    </row>
    <row r="92" spans="1:8" ht="13.5" x14ac:dyDescent="0.25">
      <c r="A92" s="6"/>
      <c r="B92" s="18">
        <f t="shared" si="9"/>
        <v>77</v>
      </c>
      <c r="C92" s="8" t="s">
        <v>80</v>
      </c>
      <c r="D92" s="8"/>
      <c r="E92" s="7" t="s">
        <v>124</v>
      </c>
      <c r="F92" s="19">
        <v>1800</v>
      </c>
      <c r="G92" s="50">
        <f t="shared" si="8"/>
        <v>1926</v>
      </c>
      <c r="H92" s="51">
        <f t="shared" si="10"/>
        <v>0</v>
      </c>
    </row>
    <row r="93" spans="1:8" ht="13.5" x14ac:dyDescent="0.25">
      <c r="A93" s="6"/>
      <c r="B93" s="18">
        <f t="shared" si="9"/>
        <v>78</v>
      </c>
      <c r="C93" s="8" t="s">
        <v>81</v>
      </c>
      <c r="D93" s="8"/>
      <c r="E93" s="7" t="s">
        <v>124</v>
      </c>
      <c r="F93" s="19">
        <v>2000</v>
      </c>
      <c r="G93" s="50">
        <f t="shared" si="8"/>
        <v>2140</v>
      </c>
      <c r="H93" s="51">
        <f t="shared" si="10"/>
        <v>0</v>
      </c>
    </row>
    <row r="94" spans="1:8" ht="13.5" x14ac:dyDescent="0.25">
      <c r="A94" s="6"/>
      <c r="B94" s="18">
        <f t="shared" si="9"/>
        <v>79</v>
      </c>
      <c r="C94" s="8"/>
      <c r="D94" s="8"/>
      <c r="E94" s="7"/>
      <c r="F94" s="19"/>
      <c r="G94" s="50"/>
      <c r="H94" s="51">
        <f t="shared" si="10"/>
        <v>0</v>
      </c>
    </row>
    <row r="95" spans="1:8" ht="13.5" x14ac:dyDescent="0.25">
      <c r="A95" s="6" t="s">
        <v>44</v>
      </c>
      <c r="B95" s="18">
        <f t="shared" si="9"/>
        <v>80</v>
      </c>
      <c r="C95" s="8" t="s">
        <v>82</v>
      </c>
      <c r="D95" s="8"/>
      <c r="E95" s="7" t="s">
        <v>123</v>
      </c>
      <c r="F95" s="19">
        <v>14</v>
      </c>
      <c r="G95" s="50">
        <f t="shared" ref="G95:G97" si="11">SUM(F95*0.07)+ F95</f>
        <v>14.98</v>
      </c>
      <c r="H95" s="51">
        <f t="shared" si="10"/>
        <v>0</v>
      </c>
    </row>
    <row r="96" spans="1:8" ht="13.5" x14ac:dyDescent="0.25">
      <c r="A96" s="6"/>
      <c r="B96" s="18">
        <f t="shared" si="9"/>
        <v>81</v>
      </c>
      <c r="C96" s="8" t="s">
        <v>83</v>
      </c>
      <c r="D96" s="8"/>
      <c r="E96" s="7" t="s">
        <v>123</v>
      </c>
      <c r="F96" s="19">
        <v>6</v>
      </c>
      <c r="G96" s="50">
        <f t="shared" si="11"/>
        <v>6.42</v>
      </c>
      <c r="H96" s="51">
        <f t="shared" si="10"/>
        <v>0</v>
      </c>
    </row>
    <row r="97" spans="1:8" ht="13.5" x14ac:dyDescent="0.25">
      <c r="A97" s="6"/>
      <c r="B97" s="18">
        <f t="shared" si="9"/>
        <v>82</v>
      </c>
      <c r="C97" s="8" t="s">
        <v>84</v>
      </c>
      <c r="D97" s="8"/>
      <c r="E97" s="7" t="s">
        <v>125</v>
      </c>
      <c r="F97" s="19">
        <v>18000</v>
      </c>
      <c r="G97" s="50">
        <f t="shared" si="11"/>
        <v>19260</v>
      </c>
      <c r="H97" s="51">
        <f t="shared" si="10"/>
        <v>0</v>
      </c>
    </row>
    <row r="98" spans="1:8" ht="13.5" x14ac:dyDescent="0.25">
      <c r="A98" s="6"/>
      <c r="B98" s="18">
        <f t="shared" si="9"/>
        <v>83</v>
      </c>
      <c r="C98" s="8"/>
      <c r="D98" s="8"/>
      <c r="E98" s="7"/>
      <c r="F98" s="19"/>
      <c r="G98" s="50"/>
      <c r="H98" s="51">
        <f t="shared" si="10"/>
        <v>0</v>
      </c>
    </row>
    <row r="99" spans="1:8" ht="13.5" x14ac:dyDescent="0.25">
      <c r="A99" s="6"/>
      <c r="B99" s="18">
        <f t="shared" si="9"/>
        <v>84</v>
      </c>
      <c r="C99" s="8"/>
      <c r="D99" s="8"/>
      <c r="E99" s="7"/>
      <c r="F99" s="19"/>
      <c r="G99" s="50"/>
      <c r="H99" s="51">
        <f t="shared" si="10"/>
        <v>0</v>
      </c>
    </row>
    <row r="100" spans="1:8" ht="13.5" x14ac:dyDescent="0.25">
      <c r="A100" s="6" t="s">
        <v>45</v>
      </c>
      <c r="B100" s="18">
        <f>B99+1</f>
        <v>85</v>
      </c>
      <c r="C100" s="8" t="s">
        <v>85</v>
      </c>
      <c r="D100" s="8"/>
      <c r="E100" s="7" t="s">
        <v>124</v>
      </c>
      <c r="F100" s="19">
        <v>900</v>
      </c>
      <c r="G100" s="50">
        <f t="shared" ref="G100:G101" si="12">SUM(F100*0.07)+ F100</f>
        <v>963</v>
      </c>
      <c r="H100" s="51">
        <f t="shared" si="10"/>
        <v>0</v>
      </c>
    </row>
    <row r="101" spans="1:8" ht="13.5" x14ac:dyDescent="0.25">
      <c r="A101" s="6"/>
      <c r="B101" s="18">
        <f t="shared" si="9"/>
        <v>86</v>
      </c>
      <c r="C101" s="8" t="s">
        <v>86</v>
      </c>
      <c r="D101" s="8"/>
      <c r="E101" s="7" t="s">
        <v>124</v>
      </c>
      <c r="F101" s="19">
        <v>780</v>
      </c>
      <c r="G101" s="50">
        <f t="shared" si="12"/>
        <v>834.6</v>
      </c>
      <c r="H101" s="51">
        <f t="shared" si="10"/>
        <v>0</v>
      </c>
    </row>
    <row r="102" spans="1:8" ht="13.5" x14ac:dyDescent="0.25">
      <c r="A102" s="6"/>
      <c r="B102" s="18">
        <f t="shared" si="9"/>
        <v>87</v>
      </c>
      <c r="C102" s="8" t="s">
        <v>87</v>
      </c>
      <c r="D102" s="8"/>
      <c r="E102" s="7" t="s">
        <v>124</v>
      </c>
      <c r="F102" s="19" t="s">
        <v>160</v>
      </c>
      <c r="G102" s="50"/>
      <c r="H102" s="51">
        <f t="shared" si="10"/>
        <v>0</v>
      </c>
    </row>
    <row r="103" spans="1:8" ht="13.5" x14ac:dyDescent="0.25">
      <c r="A103" s="6"/>
      <c r="B103" s="18">
        <f t="shared" si="9"/>
        <v>88</v>
      </c>
      <c r="C103" s="8" t="s">
        <v>88</v>
      </c>
      <c r="D103" s="8"/>
      <c r="E103" s="7" t="s">
        <v>124</v>
      </c>
      <c r="F103" s="19">
        <v>240</v>
      </c>
      <c r="G103" s="50">
        <f t="shared" ref="G103:G104" si="13">SUM(F103*0.07)+ F103</f>
        <v>256.8</v>
      </c>
      <c r="H103" s="51">
        <f t="shared" si="10"/>
        <v>0</v>
      </c>
    </row>
    <row r="104" spans="1:8" ht="13.5" x14ac:dyDescent="0.25">
      <c r="A104" s="6"/>
      <c r="B104" s="18">
        <f t="shared" si="9"/>
        <v>89</v>
      </c>
      <c r="C104" s="8" t="s">
        <v>89</v>
      </c>
      <c r="D104" s="8"/>
      <c r="E104" s="7" t="s">
        <v>123</v>
      </c>
      <c r="F104" s="19">
        <v>36</v>
      </c>
      <c r="G104" s="50">
        <f t="shared" si="13"/>
        <v>38.520000000000003</v>
      </c>
      <c r="H104" s="51">
        <f t="shared" si="10"/>
        <v>0</v>
      </c>
    </row>
    <row r="105" spans="1:8" ht="13.5" x14ac:dyDescent="0.25">
      <c r="A105" s="6"/>
      <c r="B105" s="18">
        <f t="shared" si="9"/>
        <v>90</v>
      </c>
      <c r="C105" s="8" t="s">
        <v>90</v>
      </c>
      <c r="D105" s="8"/>
      <c r="E105" s="16" t="s">
        <v>140</v>
      </c>
      <c r="F105" s="19" t="s">
        <v>160</v>
      </c>
      <c r="G105" s="50"/>
      <c r="H105" s="51">
        <f t="shared" si="10"/>
        <v>0</v>
      </c>
    </row>
    <row r="106" spans="1:8" ht="13.5" x14ac:dyDescent="0.25">
      <c r="A106" s="6"/>
      <c r="B106" s="18">
        <f t="shared" si="9"/>
        <v>91</v>
      </c>
      <c r="C106" s="8" t="s">
        <v>91</v>
      </c>
      <c r="D106" s="8"/>
      <c r="E106" s="7" t="s">
        <v>121</v>
      </c>
      <c r="F106" s="19">
        <v>5</v>
      </c>
      <c r="G106" s="50">
        <f t="shared" ref="G106:G107" si="14">SUM(F106*0.07)+ F106</f>
        <v>5.35</v>
      </c>
      <c r="H106" s="51">
        <f t="shared" si="10"/>
        <v>0</v>
      </c>
    </row>
    <row r="107" spans="1:8" ht="13.5" x14ac:dyDescent="0.25">
      <c r="A107" s="6"/>
      <c r="B107" s="18">
        <f t="shared" si="9"/>
        <v>92</v>
      </c>
      <c r="C107" s="8" t="s">
        <v>156</v>
      </c>
      <c r="D107" s="8"/>
      <c r="E107" s="7" t="s">
        <v>124</v>
      </c>
      <c r="F107" s="19">
        <v>4500</v>
      </c>
      <c r="G107" s="50">
        <f t="shared" si="14"/>
        <v>4815</v>
      </c>
      <c r="H107" s="51">
        <f t="shared" si="10"/>
        <v>0</v>
      </c>
    </row>
    <row r="108" spans="1:8" ht="14.45" customHeight="1" x14ac:dyDescent="0.25">
      <c r="A108" s="40">
        <f>+$B$5</f>
        <v>0</v>
      </c>
      <c r="B108" s="40"/>
      <c r="C108" s="40"/>
      <c r="D108" s="40"/>
      <c r="E108" s="40"/>
      <c r="F108" s="40"/>
      <c r="G108" s="34"/>
      <c r="H108" s="51">
        <f t="shared" si="10"/>
        <v>0</v>
      </c>
    </row>
    <row r="109" spans="1:8" x14ac:dyDescent="0.2">
      <c r="A109" s="36" t="s">
        <v>157</v>
      </c>
      <c r="B109" s="36"/>
      <c r="C109" s="36"/>
      <c r="D109" s="36"/>
      <c r="E109" s="36"/>
      <c r="F109" s="36"/>
      <c r="G109" s="30"/>
      <c r="H109" s="51">
        <f t="shared" si="10"/>
        <v>0</v>
      </c>
    </row>
    <row r="110" spans="1:8" x14ac:dyDescent="0.2">
      <c r="A110" s="30"/>
      <c r="B110" s="30"/>
      <c r="C110" s="30"/>
      <c r="D110" s="30"/>
      <c r="E110" s="30"/>
      <c r="F110" s="30"/>
      <c r="G110" s="30"/>
      <c r="H110" s="51">
        <f t="shared" si="10"/>
        <v>0</v>
      </c>
    </row>
    <row r="111" spans="1:8" x14ac:dyDescent="0.2">
      <c r="A111" s="24" t="s">
        <v>0</v>
      </c>
      <c r="B111" s="24" t="s">
        <v>1</v>
      </c>
      <c r="C111" s="24" t="s">
        <v>2</v>
      </c>
      <c r="D111" s="24" t="s">
        <v>3</v>
      </c>
      <c r="E111" s="24" t="s">
        <v>4</v>
      </c>
      <c r="F111" s="25" t="s">
        <v>5</v>
      </c>
      <c r="G111" s="49" t="s">
        <v>5</v>
      </c>
      <c r="H111" s="51"/>
    </row>
    <row r="112" spans="1:8" ht="13.5" x14ac:dyDescent="0.25">
      <c r="A112" s="6" t="s">
        <v>46</v>
      </c>
      <c r="B112" s="18">
        <v>93</v>
      </c>
      <c r="C112" s="8" t="s">
        <v>92</v>
      </c>
      <c r="D112" s="8"/>
      <c r="E112" s="7" t="s">
        <v>124</v>
      </c>
      <c r="F112" s="19">
        <v>6400</v>
      </c>
      <c r="G112" s="50">
        <f t="shared" ref="G112:G124" si="15">SUM(F112*0.07)+ F112</f>
        <v>6848</v>
      </c>
      <c r="H112" s="51">
        <f t="shared" si="10"/>
        <v>0</v>
      </c>
    </row>
    <row r="113" spans="1:8" ht="13.5" x14ac:dyDescent="0.25">
      <c r="A113" s="6"/>
      <c r="B113" s="18">
        <f>B112+1</f>
        <v>94</v>
      </c>
      <c r="C113" s="8" t="s">
        <v>93</v>
      </c>
      <c r="D113" s="8"/>
      <c r="E113" s="7" t="s">
        <v>124</v>
      </c>
      <c r="F113" s="19">
        <v>7800</v>
      </c>
      <c r="G113" s="50">
        <f t="shared" si="15"/>
        <v>8346</v>
      </c>
      <c r="H113" s="51">
        <f t="shared" si="10"/>
        <v>0</v>
      </c>
    </row>
    <row r="114" spans="1:8" ht="13.5" x14ac:dyDescent="0.25">
      <c r="A114" s="6"/>
      <c r="B114" s="18">
        <f>B113+1</f>
        <v>95</v>
      </c>
      <c r="C114" s="8" t="s">
        <v>94</v>
      </c>
      <c r="D114" s="8"/>
      <c r="E114" s="7" t="s">
        <v>124</v>
      </c>
      <c r="F114" s="19">
        <v>6000</v>
      </c>
      <c r="G114" s="50">
        <f t="shared" si="15"/>
        <v>6420</v>
      </c>
      <c r="H114" s="51">
        <f t="shared" si="10"/>
        <v>0</v>
      </c>
    </row>
    <row r="115" spans="1:8" ht="13.5" x14ac:dyDescent="0.25">
      <c r="A115" s="6"/>
      <c r="B115" s="18">
        <f>B114+1</f>
        <v>96</v>
      </c>
      <c r="C115" s="8" t="s">
        <v>95</v>
      </c>
      <c r="D115" s="8"/>
      <c r="E115" s="7" t="s">
        <v>124</v>
      </c>
      <c r="F115" s="19">
        <v>9600</v>
      </c>
      <c r="G115" s="50">
        <f t="shared" si="15"/>
        <v>10272</v>
      </c>
      <c r="H115" s="51">
        <f t="shared" si="10"/>
        <v>0</v>
      </c>
    </row>
    <row r="116" spans="1:8" ht="13.5" x14ac:dyDescent="0.25">
      <c r="A116" s="6"/>
      <c r="B116" s="18">
        <f>B115+1</f>
        <v>97</v>
      </c>
      <c r="C116" s="8" t="s">
        <v>96</v>
      </c>
      <c r="D116" s="8"/>
      <c r="E116" s="7" t="s">
        <v>124</v>
      </c>
      <c r="F116" s="19">
        <v>1800</v>
      </c>
      <c r="G116" s="50">
        <f t="shared" si="15"/>
        <v>1926</v>
      </c>
      <c r="H116" s="51">
        <f t="shared" si="10"/>
        <v>0</v>
      </c>
    </row>
    <row r="117" spans="1:8" ht="13.5" x14ac:dyDescent="0.25">
      <c r="A117" s="6"/>
      <c r="B117" s="18">
        <f>B116+1</f>
        <v>98</v>
      </c>
      <c r="C117" s="8" t="s">
        <v>97</v>
      </c>
      <c r="D117" s="8"/>
      <c r="E117" s="7" t="s">
        <v>123</v>
      </c>
      <c r="F117" s="19">
        <v>26</v>
      </c>
      <c r="G117" s="50">
        <f t="shared" si="15"/>
        <v>27.82</v>
      </c>
      <c r="H117" s="51">
        <f t="shared" si="10"/>
        <v>0</v>
      </c>
    </row>
    <row r="118" spans="1:8" ht="13.5" x14ac:dyDescent="0.25">
      <c r="A118" s="6"/>
      <c r="B118" s="18">
        <f t="shared" ref="B118:B144" si="16">B117+1</f>
        <v>99</v>
      </c>
      <c r="C118" s="8" t="s">
        <v>98</v>
      </c>
      <c r="D118" s="8"/>
      <c r="E118" s="7" t="s">
        <v>124</v>
      </c>
      <c r="F118" s="19">
        <v>480</v>
      </c>
      <c r="G118" s="50">
        <f t="shared" si="15"/>
        <v>513.6</v>
      </c>
      <c r="H118" s="51">
        <f t="shared" si="10"/>
        <v>0</v>
      </c>
    </row>
    <row r="119" spans="1:8" ht="13.5" x14ac:dyDescent="0.25">
      <c r="A119" s="6"/>
      <c r="B119" s="18">
        <f t="shared" si="16"/>
        <v>100</v>
      </c>
      <c r="C119" s="8" t="s">
        <v>99</v>
      </c>
      <c r="D119" s="8"/>
      <c r="E119" s="7" t="s">
        <v>123</v>
      </c>
      <c r="F119" s="19">
        <v>72</v>
      </c>
      <c r="G119" s="50">
        <f t="shared" si="15"/>
        <v>77.040000000000006</v>
      </c>
      <c r="H119" s="51">
        <f t="shared" si="10"/>
        <v>0</v>
      </c>
    </row>
    <row r="120" spans="1:8" ht="13.5" x14ac:dyDescent="0.25">
      <c r="A120" s="6"/>
      <c r="B120" s="18">
        <f t="shared" si="16"/>
        <v>101</v>
      </c>
      <c r="C120" s="8" t="s">
        <v>100</v>
      </c>
      <c r="D120" s="8"/>
      <c r="E120" s="7" t="s">
        <v>123</v>
      </c>
      <c r="F120" s="19">
        <v>84</v>
      </c>
      <c r="G120" s="50">
        <f t="shared" si="15"/>
        <v>89.88</v>
      </c>
      <c r="H120" s="51">
        <f t="shared" si="10"/>
        <v>0</v>
      </c>
    </row>
    <row r="121" spans="1:8" ht="13.5" x14ac:dyDescent="0.25">
      <c r="A121" s="6"/>
      <c r="B121" s="18">
        <f t="shared" si="16"/>
        <v>102</v>
      </c>
      <c r="C121" s="8" t="s">
        <v>101</v>
      </c>
      <c r="D121" s="8"/>
      <c r="E121" s="7" t="s">
        <v>123</v>
      </c>
      <c r="F121" s="19">
        <v>94</v>
      </c>
      <c r="G121" s="50">
        <f t="shared" si="15"/>
        <v>100.58</v>
      </c>
      <c r="H121" s="51">
        <f t="shared" si="10"/>
        <v>0</v>
      </c>
    </row>
    <row r="122" spans="1:8" ht="13.5" x14ac:dyDescent="0.25">
      <c r="A122" s="6"/>
      <c r="B122" s="18">
        <f t="shared" si="16"/>
        <v>103</v>
      </c>
      <c r="C122" s="8" t="s">
        <v>102</v>
      </c>
      <c r="D122" s="8"/>
      <c r="E122" s="7" t="s">
        <v>123</v>
      </c>
      <c r="F122" s="19">
        <v>115</v>
      </c>
      <c r="G122" s="50">
        <f t="shared" si="15"/>
        <v>123.05</v>
      </c>
      <c r="H122" s="51">
        <f t="shared" si="10"/>
        <v>0</v>
      </c>
    </row>
    <row r="123" spans="1:8" ht="13.5" x14ac:dyDescent="0.25">
      <c r="A123" s="6"/>
      <c r="B123" s="18">
        <f t="shared" si="16"/>
        <v>104</v>
      </c>
      <c r="C123" s="8" t="s">
        <v>103</v>
      </c>
      <c r="D123" s="8"/>
      <c r="E123" s="7" t="s">
        <v>123</v>
      </c>
      <c r="F123" s="19">
        <v>132</v>
      </c>
      <c r="G123" s="50">
        <f t="shared" si="15"/>
        <v>141.24</v>
      </c>
      <c r="H123" s="51">
        <f t="shared" si="10"/>
        <v>0</v>
      </c>
    </row>
    <row r="124" spans="1:8" ht="13.5" x14ac:dyDescent="0.25">
      <c r="A124" s="6"/>
      <c r="B124" s="18">
        <f t="shared" si="16"/>
        <v>105</v>
      </c>
      <c r="C124" s="8" t="s">
        <v>104</v>
      </c>
      <c r="D124" s="8"/>
      <c r="E124" s="7" t="s">
        <v>125</v>
      </c>
      <c r="F124" s="19">
        <v>90000</v>
      </c>
      <c r="G124" s="50">
        <f t="shared" si="15"/>
        <v>96300</v>
      </c>
      <c r="H124" s="51">
        <f t="shared" si="10"/>
        <v>0</v>
      </c>
    </row>
    <row r="125" spans="1:8" ht="13.5" x14ac:dyDescent="0.25">
      <c r="A125" s="6"/>
      <c r="B125" s="18">
        <f t="shared" si="16"/>
        <v>106</v>
      </c>
      <c r="C125" s="8"/>
      <c r="D125" s="8"/>
      <c r="E125" s="7"/>
      <c r="F125" s="19"/>
      <c r="G125" s="50"/>
      <c r="H125" s="51">
        <f t="shared" si="10"/>
        <v>0</v>
      </c>
    </row>
    <row r="126" spans="1:8" ht="13.5" x14ac:dyDescent="0.25">
      <c r="A126" s="6" t="s">
        <v>47</v>
      </c>
      <c r="B126" s="18">
        <f t="shared" si="16"/>
        <v>107</v>
      </c>
      <c r="C126" s="8" t="s">
        <v>105</v>
      </c>
      <c r="D126" s="8"/>
      <c r="E126" s="7" t="s">
        <v>123</v>
      </c>
      <c r="F126" s="19">
        <v>66</v>
      </c>
      <c r="G126" s="50">
        <f t="shared" ref="G126:G140" si="17">SUM(F126*0.07)+ F126</f>
        <v>70.62</v>
      </c>
      <c r="H126" s="51">
        <f t="shared" si="10"/>
        <v>0</v>
      </c>
    </row>
    <row r="127" spans="1:8" ht="13.5" x14ac:dyDescent="0.25">
      <c r="A127" s="6"/>
      <c r="B127" s="18">
        <f t="shared" si="16"/>
        <v>108</v>
      </c>
      <c r="C127" s="8" t="s">
        <v>106</v>
      </c>
      <c r="D127" s="8"/>
      <c r="E127" s="7" t="s">
        <v>123</v>
      </c>
      <c r="F127" s="19">
        <v>84</v>
      </c>
      <c r="G127" s="50">
        <f t="shared" si="17"/>
        <v>89.88</v>
      </c>
      <c r="H127" s="51">
        <f t="shared" si="10"/>
        <v>0</v>
      </c>
    </row>
    <row r="128" spans="1:8" ht="13.5" x14ac:dyDescent="0.25">
      <c r="A128" s="6"/>
      <c r="B128" s="18">
        <f t="shared" si="16"/>
        <v>109</v>
      </c>
      <c r="C128" s="8" t="s">
        <v>107</v>
      </c>
      <c r="D128" s="8"/>
      <c r="E128" s="7" t="s">
        <v>123</v>
      </c>
      <c r="F128" s="19">
        <v>106</v>
      </c>
      <c r="G128" s="50">
        <f t="shared" si="17"/>
        <v>113.42</v>
      </c>
      <c r="H128" s="51">
        <f t="shared" si="10"/>
        <v>0</v>
      </c>
    </row>
    <row r="129" spans="1:8" ht="13.5" x14ac:dyDescent="0.25">
      <c r="A129" s="6"/>
      <c r="B129" s="18">
        <f t="shared" si="16"/>
        <v>110</v>
      </c>
      <c r="C129" s="8" t="s">
        <v>108</v>
      </c>
      <c r="D129" s="8"/>
      <c r="E129" s="7" t="s">
        <v>123</v>
      </c>
      <c r="F129" s="19">
        <v>126</v>
      </c>
      <c r="G129" s="50">
        <f t="shared" si="17"/>
        <v>134.82</v>
      </c>
      <c r="H129" s="51">
        <f t="shared" si="10"/>
        <v>0</v>
      </c>
    </row>
    <row r="130" spans="1:8" ht="13.5" x14ac:dyDescent="0.25">
      <c r="A130" s="6"/>
      <c r="B130" s="18">
        <f t="shared" si="16"/>
        <v>111</v>
      </c>
      <c r="C130" s="8" t="s">
        <v>109</v>
      </c>
      <c r="D130" s="8"/>
      <c r="E130" s="7" t="s">
        <v>124</v>
      </c>
      <c r="F130" s="19">
        <v>2300</v>
      </c>
      <c r="G130" s="50">
        <f t="shared" si="17"/>
        <v>2461</v>
      </c>
      <c r="H130" s="51">
        <f t="shared" si="10"/>
        <v>0</v>
      </c>
    </row>
    <row r="131" spans="1:8" ht="13.5" x14ac:dyDescent="0.25">
      <c r="A131" s="6"/>
      <c r="B131" s="18">
        <f t="shared" si="16"/>
        <v>112</v>
      </c>
      <c r="C131" s="8" t="s">
        <v>110</v>
      </c>
      <c r="D131" s="8"/>
      <c r="E131" s="7" t="s">
        <v>124</v>
      </c>
      <c r="F131" s="19">
        <v>3000</v>
      </c>
      <c r="G131" s="50">
        <f t="shared" si="17"/>
        <v>3210</v>
      </c>
      <c r="H131" s="51">
        <f t="shared" si="10"/>
        <v>0</v>
      </c>
    </row>
    <row r="132" spans="1:8" ht="13.5" x14ac:dyDescent="0.25">
      <c r="A132" s="6"/>
      <c r="B132" s="18">
        <f t="shared" si="16"/>
        <v>113</v>
      </c>
      <c r="C132" s="8" t="s">
        <v>111</v>
      </c>
      <c r="D132" s="8"/>
      <c r="E132" s="7" t="s">
        <v>124</v>
      </c>
      <c r="F132" s="19">
        <v>3600</v>
      </c>
      <c r="G132" s="50">
        <f t="shared" si="17"/>
        <v>3852</v>
      </c>
      <c r="H132" s="51">
        <f t="shared" si="10"/>
        <v>0</v>
      </c>
    </row>
    <row r="133" spans="1:8" ht="13.5" x14ac:dyDescent="0.25">
      <c r="A133" s="6"/>
      <c r="B133" s="18">
        <f t="shared" si="16"/>
        <v>114</v>
      </c>
      <c r="C133" s="8" t="s">
        <v>112</v>
      </c>
      <c r="D133" s="8"/>
      <c r="E133" s="7" t="s">
        <v>124</v>
      </c>
      <c r="F133" s="19">
        <v>4200</v>
      </c>
      <c r="G133" s="50">
        <f t="shared" si="17"/>
        <v>4494</v>
      </c>
      <c r="H133" s="51">
        <f t="shared" si="10"/>
        <v>0</v>
      </c>
    </row>
    <row r="134" spans="1:8" ht="13.5" x14ac:dyDescent="0.25">
      <c r="A134" s="6"/>
      <c r="B134" s="18">
        <f t="shared" si="16"/>
        <v>115</v>
      </c>
      <c r="C134" s="8" t="s">
        <v>113</v>
      </c>
      <c r="D134" s="8"/>
      <c r="E134" s="7" t="s">
        <v>124</v>
      </c>
      <c r="F134" s="19">
        <v>6600</v>
      </c>
      <c r="G134" s="50">
        <f t="shared" si="17"/>
        <v>7062</v>
      </c>
      <c r="H134" s="51">
        <f t="shared" si="10"/>
        <v>0</v>
      </c>
    </row>
    <row r="135" spans="1:8" ht="13.5" x14ac:dyDescent="0.25">
      <c r="A135" s="6"/>
      <c r="B135" s="18">
        <f t="shared" si="16"/>
        <v>116</v>
      </c>
      <c r="C135" s="8" t="s">
        <v>114</v>
      </c>
      <c r="D135" s="8"/>
      <c r="E135" s="7" t="s">
        <v>124</v>
      </c>
      <c r="F135" s="19">
        <v>6000</v>
      </c>
      <c r="G135" s="50">
        <f t="shared" si="17"/>
        <v>6420</v>
      </c>
      <c r="H135" s="51">
        <f t="shared" si="10"/>
        <v>0</v>
      </c>
    </row>
    <row r="136" spans="1:8" ht="13.5" x14ac:dyDescent="0.25">
      <c r="A136" s="6"/>
      <c r="B136" s="18">
        <f t="shared" si="16"/>
        <v>117</v>
      </c>
      <c r="C136" s="8" t="s">
        <v>115</v>
      </c>
      <c r="D136" s="8"/>
      <c r="E136" s="7" t="s">
        <v>124</v>
      </c>
      <c r="F136" s="19">
        <v>10800</v>
      </c>
      <c r="G136" s="50">
        <f t="shared" si="17"/>
        <v>11556</v>
      </c>
      <c r="H136" s="51">
        <f t="shared" si="10"/>
        <v>0</v>
      </c>
    </row>
    <row r="137" spans="1:8" ht="13.5" x14ac:dyDescent="0.25">
      <c r="A137" s="6"/>
      <c r="B137" s="18">
        <f t="shared" si="16"/>
        <v>118</v>
      </c>
      <c r="C137" s="8" t="s">
        <v>116</v>
      </c>
      <c r="D137" s="8"/>
      <c r="E137" s="7" t="s">
        <v>124</v>
      </c>
      <c r="F137" s="19">
        <v>2400</v>
      </c>
      <c r="G137" s="50">
        <f t="shared" si="17"/>
        <v>2568</v>
      </c>
      <c r="H137" s="51">
        <f t="shared" si="10"/>
        <v>0</v>
      </c>
    </row>
    <row r="138" spans="1:8" ht="13.5" x14ac:dyDescent="0.25">
      <c r="A138" s="6"/>
      <c r="B138" s="18">
        <f t="shared" si="16"/>
        <v>119</v>
      </c>
      <c r="C138" s="8" t="s">
        <v>117</v>
      </c>
      <c r="D138" s="8"/>
      <c r="E138" s="7" t="s">
        <v>124</v>
      </c>
      <c r="F138" s="19">
        <v>3600</v>
      </c>
      <c r="G138" s="50">
        <f t="shared" si="17"/>
        <v>3852</v>
      </c>
      <c r="H138" s="51">
        <f t="shared" si="10"/>
        <v>0</v>
      </c>
    </row>
    <row r="139" spans="1:8" ht="13.5" x14ac:dyDescent="0.25">
      <c r="A139" s="6"/>
      <c r="B139" s="18">
        <f t="shared" si="16"/>
        <v>120</v>
      </c>
      <c r="C139" s="8" t="s">
        <v>118</v>
      </c>
      <c r="D139" s="8"/>
      <c r="E139" s="7" t="s">
        <v>124</v>
      </c>
      <c r="F139" s="19">
        <v>67500</v>
      </c>
      <c r="G139" s="50">
        <f t="shared" si="17"/>
        <v>72225</v>
      </c>
      <c r="H139" s="51">
        <f t="shared" si="10"/>
        <v>0</v>
      </c>
    </row>
    <row r="140" spans="1:8" ht="13.5" x14ac:dyDescent="0.25">
      <c r="A140" s="6"/>
      <c r="B140" s="18">
        <f t="shared" si="16"/>
        <v>121</v>
      </c>
      <c r="C140" s="8" t="s">
        <v>153</v>
      </c>
      <c r="D140" s="8"/>
      <c r="E140" s="7" t="s">
        <v>123</v>
      </c>
      <c r="F140" s="19">
        <v>144</v>
      </c>
      <c r="G140" s="50">
        <f t="shared" si="17"/>
        <v>154.08000000000001</v>
      </c>
      <c r="H140" s="51">
        <f t="shared" si="10"/>
        <v>0</v>
      </c>
    </row>
    <row r="141" spans="1:8" ht="13.5" x14ac:dyDescent="0.25">
      <c r="A141" s="6"/>
      <c r="B141" s="18">
        <v>121</v>
      </c>
      <c r="C141" s="8" t="s">
        <v>154</v>
      </c>
      <c r="D141" s="8"/>
      <c r="E141" s="7" t="s">
        <v>123</v>
      </c>
      <c r="F141" s="19"/>
      <c r="G141" s="50"/>
      <c r="H141" s="51">
        <f t="shared" si="10"/>
        <v>0</v>
      </c>
    </row>
    <row r="142" spans="1:8" ht="13.5" x14ac:dyDescent="0.25">
      <c r="A142" s="6"/>
      <c r="B142" s="18">
        <v>122</v>
      </c>
      <c r="C142" s="8" t="s">
        <v>155</v>
      </c>
      <c r="D142" s="8"/>
      <c r="E142" s="7" t="s">
        <v>123</v>
      </c>
      <c r="F142" s="19"/>
      <c r="G142" s="50"/>
      <c r="H142" s="51">
        <f t="shared" si="10"/>
        <v>0</v>
      </c>
    </row>
    <row r="143" spans="1:8" ht="36" customHeight="1" x14ac:dyDescent="0.25">
      <c r="A143" s="6" t="s">
        <v>48</v>
      </c>
      <c r="B143" s="18">
        <f>B140+1</f>
        <v>122</v>
      </c>
      <c r="C143" s="17" t="s">
        <v>141</v>
      </c>
      <c r="D143" s="8"/>
      <c r="E143" s="7" t="s">
        <v>124</v>
      </c>
      <c r="F143" s="19">
        <v>1800</v>
      </c>
      <c r="G143" s="50">
        <f t="shared" ref="G143:G149" si="18">SUM(F143*0.07)+ F143</f>
        <v>1926</v>
      </c>
      <c r="H143" s="51">
        <f t="shared" si="10"/>
        <v>0</v>
      </c>
    </row>
    <row r="144" spans="1:8" ht="13.5" x14ac:dyDescent="0.25">
      <c r="A144" s="6"/>
      <c r="B144" s="18">
        <f t="shared" si="16"/>
        <v>123</v>
      </c>
      <c r="C144" s="8" t="s">
        <v>119</v>
      </c>
      <c r="D144" s="8"/>
      <c r="E144" s="7" t="s">
        <v>123</v>
      </c>
      <c r="F144" s="19">
        <v>36</v>
      </c>
      <c r="G144" s="50">
        <f t="shared" si="18"/>
        <v>38.520000000000003</v>
      </c>
      <c r="H144" s="51">
        <f t="shared" si="10"/>
        <v>0</v>
      </c>
    </row>
    <row r="145" spans="1:8" ht="24.95" customHeight="1" x14ac:dyDescent="0.25">
      <c r="A145" s="6"/>
      <c r="B145" s="18">
        <f t="shared" ref="B145:B150" si="19">B144+1</f>
        <v>124</v>
      </c>
      <c r="C145" s="17" t="s">
        <v>135</v>
      </c>
      <c r="D145" s="8"/>
      <c r="E145" s="7" t="s">
        <v>125</v>
      </c>
      <c r="F145" s="19">
        <v>1200</v>
      </c>
      <c r="G145" s="50">
        <f t="shared" si="18"/>
        <v>1284</v>
      </c>
      <c r="H145" s="51">
        <f t="shared" si="10"/>
        <v>0</v>
      </c>
    </row>
    <row r="146" spans="1:8" ht="13.5" x14ac:dyDescent="0.25">
      <c r="A146" s="6" t="s">
        <v>49</v>
      </c>
      <c r="B146" s="18">
        <f t="shared" si="19"/>
        <v>125</v>
      </c>
      <c r="C146" s="8" t="s">
        <v>120</v>
      </c>
      <c r="D146" s="8"/>
      <c r="E146" s="7" t="s">
        <v>125</v>
      </c>
      <c r="F146" s="19">
        <v>6000</v>
      </c>
      <c r="G146" s="50">
        <f t="shared" si="18"/>
        <v>6420</v>
      </c>
      <c r="H146" s="51">
        <f t="shared" si="10"/>
        <v>0</v>
      </c>
    </row>
    <row r="147" spans="1:8" ht="13.5" x14ac:dyDescent="0.25">
      <c r="A147" s="6" t="s">
        <v>136</v>
      </c>
      <c r="B147" s="18">
        <f t="shared" si="19"/>
        <v>126</v>
      </c>
      <c r="C147" s="8" t="s">
        <v>138</v>
      </c>
      <c r="D147" s="8"/>
      <c r="E147" s="16" t="s">
        <v>140</v>
      </c>
      <c r="F147" s="22">
        <v>600</v>
      </c>
      <c r="G147" s="50">
        <f t="shared" si="18"/>
        <v>642</v>
      </c>
      <c r="H147" s="51">
        <f t="shared" si="10"/>
        <v>0</v>
      </c>
    </row>
    <row r="148" spans="1:8" ht="27" x14ac:dyDescent="0.25">
      <c r="A148" s="6" t="s">
        <v>136</v>
      </c>
      <c r="B148" s="18">
        <f t="shared" si="19"/>
        <v>127</v>
      </c>
      <c r="C148" s="17" t="s">
        <v>139</v>
      </c>
      <c r="D148" s="8"/>
      <c r="E148" s="7" t="s">
        <v>123</v>
      </c>
      <c r="F148" s="22">
        <v>25</v>
      </c>
      <c r="G148" s="50">
        <f t="shared" si="18"/>
        <v>26.75</v>
      </c>
      <c r="H148" s="51">
        <f t="shared" si="10"/>
        <v>0</v>
      </c>
    </row>
    <row r="149" spans="1:8" ht="27" x14ac:dyDescent="0.25">
      <c r="A149" s="29" t="s">
        <v>151</v>
      </c>
      <c r="B149" s="18">
        <f t="shared" si="19"/>
        <v>128</v>
      </c>
      <c r="C149" s="8" t="s">
        <v>152</v>
      </c>
      <c r="D149" s="8"/>
      <c r="E149" s="7" t="s">
        <v>125</v>
      </c>
      <c r="F149" s="22">
        <v>10000</v>
      </c>
      <c r="G149" s="50">
        <f t="shared" si="18"/>
        <v>10700</v>
      </c>
      <c r="H149" s="51">
        <f t="shared" si="10"/>
        <v>0</v>
      </c>
    </row>
    <row r="150" spans="1:8" ht="13.5" x14ac:dyDescent="0.25">
      <c r="A150" s="9" cm="1">
        <f t="array" aca="1" ref="A150" ca="1">C52+A143:G150</f>
        <v>0</v>
      </c>
      <c r="B150" s="47">
        <f t="shared" si="19"/>
        <v>129</v>
      </c>
      <c r="C150" s="10"/>
      <c r="D150" s="10"/>
      <c r="E150" s="11"/>
      <c r="F150" s="20"/>
      <c r="G150" s="46"/>
      <c r="H150" s="51">
        <f t="shared" si="10"/>
        <v>0</v>
      </c>
    </row>
    <row r="151" spans="1:8" ht="13.9" customHeight="1" x14ac:dyDescent="0.25">
      <c r="A151" s="40">
        <f>+$B$5</f>
        <v>0</v>
      </c>
      <c r="B151" s="40"/>
      <c r="C151" s="40"/>
      <c r="D151" s="40"/>
      <c r="E151" s="40"/>
      <c r="F151" s="40"/>
      <c r="G151" s="34"/>
    </row>
    <row r="152" spans="1:8" x14ac:dyDescent="0.2">
      <c r="A152" s="15"/>
      <c r="B152" s="13"/>
      <c r="C152" s="12"/>
      <c r="D152" s="12"/>
      <c r="E152" s="13"/>
      <c r="F152" s="14"/>
      <c r="G152" s="14"/>
    </row>
    <row r="153" spans="1:8" x14ac:dyDescent="0.2">
      <c r="A153" s="15"/>
      <c r="B153" s="13"/>
      <c r="C153" s="12"/>
      <c r="D153" s="12"/>
      <c r="E153" s="13"/>
      <c r="F153" s="14"/>
      <c r="G153" s="14"/>
    </row>
    <row r="154" spans="1:8" x14ac:dyDescent="0.2">
      <c r="A154" s="15"/>
      <c r="B154" s="13"/>
      <c r="C154" s="12"/>
      <c r="D154" s="12"/>
      <c r="E154" s="13"/>
      <c r="F154" s="14"/>
      <c r="G154" s="14"/>
    </row>
    <row r="166" spans="1:3" x14ac:dyDescent="0.2">
      <c r="A166" s="28"/>
      <c r="B166" s="39"/>
      <c r="C166" s="39"/>
    </row>
  </sheetData>
  <sheetProtection algorithmName="SHA-512" hashValue="7Tf87PrOFQ7T7LYVflu1Sju5uV0Ao9iZKfbKtKMcKhI2b3+NaU29/VXjcT8I/TcKbYRNoED23pY9DOnV5O2HRw==" saltValue="dHZBOuCixKYJpWp5z+1TSw==" spinCount="100000" sheet="1" objects="1" scenarios="1" selectLockedCells="1"/>
  <mergeCells count="19">
    <mergeCell ref="B7:C7"/>
    <mergeCell ref="B8:C8"/>
    <mergeCell ref="F7:H7"/>
    <mergeCell ref="A1:F1"/>
    <mergeCell ref="D8:F8"/>
    <mergeCell ref="A3:F3"/>
    <mergeCell ref="A2:F2"/>
    <mergeCell ref="B5:C5"/>
    <mergeCell ref="B6:C6"/>
    <mergeCell ref="F5:H5"/>
    <mergeCell ref="F6:H6"/>
    <mergeCell ref="A9:F9"/>
    <mergeCell ref="A57:F57"/>
    <mergeCell ref="A55:C55"/>
    <mergeCell ref="A109:F109"/>
    <mergeCell ref="B166:C166"/>
    <mergeCell ref="A108:F108"/>
    <mergeCell ref="A56:F56"/>
    <mergeCell ref="A151:F151"/>
  </mergeCells>
  <phoneticPr fontId="0" type="noConversion"/>
  <pageMargins left="0.25" right="0.25" top="0.5" bottom="0.25" header="0.25" footer="0.25"/>
  <pageSetup fitToHeight="4" orientation="portrait" horizontalDpi="300" verticalDpi="300" r:id="rId1"/>
  <headerFooter alignWithMargins="0">
    <oddHeader>&amp;RPage &amp;P of &amp;N</oddHeader>
  </headerFooter>
  <rowBreaks count="2" manualBreakCount="2">
    <brk id="107" max="7" man="1"/>
    <brk id="15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492b44-7328-47c5-ab71-cc6857d7a8e5" xsi:nil="true"/>
    <Person xmlns="89de9d26-c711-4af9-9df1-37987dafa4a3">
      <UserInfo>
        <DisplayName/>
        <AccountId xsi:nil="true"/>
        <AccountType/>
      </UserInfo>
    </Person>
    <lcf76f155ced4ddcb4097134ff3c332f xmlns="89de9d26-c711-4af9-9df1-37987dafa4a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14A4814EB01046B4B02F971413473B" ma:contentTypeVersion="16" ma:contentTypeDescription="Create a new document." ma:contentTypeScope="" ma:versionID="6d7dd0307918c1d13efde138acc718e9">
  <xsd:schema xmlns:xsd="http://www.w3.org/2001/XMLSchema" xmlns:xs="http://www.w3.org/2001/XMLSchema" xmlns:p="http://schemas.microsoft.com/office/2006/metadata/properties" xmlns:ns2="89de9d26-c711-4af9-9df1-37987dafa4a3" xmlns:ns3="33492b44-7328-47c5-ab71-cc6857d7a8e5" targetNamespace="http://schemas.microsoft.com/office/2006/metadata/properties" ma:root="true" ma:fieldsID="0454ec71f774fdf47f5b8284d02b207e" ns2:_="" ns3:_="">
    <xsd:import namespace="89de9d26-c711-4af9-9df1-37987dafa4a3"/>
    <xsd:import namespace="33492b44-7328-47c5-ab71-cc6857d7a8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Pers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e9d26-c711-4af9-9df1-37987dafa4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1b48f011-0c99-48a8-b23c-e11e698ab5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492b44-7328-47c5-ab71-cc6857d7a8e5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0f826f2-de01-4a68-81dc-f7a0c4a0a7e7}" ma:internalName="TaxCatchAll" ma:showField="CatchAllData" ma:web="33492b44-7328-47c5-ab71-cc6857d7a8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5FFE5D-C624-4BA2-A679-8C79BF655016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89de9d26-c711-4af9-9df1-37987dafa4a3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3492b44-7328-47c5-ab71-cc6857d7a8e5"/>
  </ds:schemaRefs>
</ds:datastoreItem>
</file>

<file path=customXml/itemProps2.xml><?xml version="1.0" encoding="utf-8"?>
<ds:datastoreItem xmlns:ds="http://schemas.openxmlformats.org/officeDocument/2006/customXml" ds:itemID="{8030A85C-5A67-45CD-AD1F-713C3A86E4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557401-962D-4BC8-889B-BC2DF43BE0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de9d26-c711-4af9-9df1-37987dafa4a3"/>
    <ds:schemaRef ds:uri="33492b44-7328-47c5-ab71-cc6857d7a8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Washoe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Washoe County</dc:creator>
  <cp:lastModifiedBy>Sepcic, Donald A.</cp:lastModifiedBy>
  <cp:lastPrinted>2024-01-05T18:12:20Z</cp:lastPrinted>
  <dcterms:created xsi:type="dcterms:W3CDTF">2007-02-12T19:06:13Z</dcterms:created>
  <dcterms:modified xsi:type="dcterms:W3CDTF">2024-01-11T17:50:52Z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0x010100C614A4814EB01046B4B02F971413473B</vt:lpwstr>
  </property>
  <property fmtid="{D5CDD505-2E9C-101B-9397-08002B2CF9AE}" pid="3" name="MediaServiceImageTags">
    <vt:lpwstr/>
  </property>
</Properties>
</file>